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Веб-технологии (Основная)\"/>
    </mc:Choice>
  </mc:AlternateContent>
  <xr:revisionPtr revIDLastSave="0" documentId="13_ncr:1_{AB17FCCB-D116-4E78-9C65-1A925C19B9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G8" i="3"/>
  <c r="E8" i="3"/>
  <c r="C8" i="3"/>
  <c r="G7" i="3"/>
  <c r="E7" i="3"/>
  <c r="C7" i="3"/>
  <c r="C6" i="3"/>
  <c r="D5" i="3"/>
  <c r="C4" i="3"/>
  <c r="C12" i="2"/>
  <c r="C11" i="2"/>
  <c r="G32" i="2" s="1"/>
  <c r="C10" i="2"/>
  <c r="C9" i="2"/>
  <c r="G8" i="2"/>
  <c r="E8" i="2"/>
  <c r="C8" i="2"/>
  <c r="G7" i="2"/>
  <c r="E7" i="2"/>
  <c r="C7" i="2"/>
  <c r="C6" i="2"/>
  <c r="D5" i="2"/>
  <c r="C4" i="2"/>
  <c r="G8" i="1"/>
  <c r="G7" i="1"/>
  <c r="E8" i="1"/>
  <c r="E7" i="1"/>
  <c r="C12" i="1"/>
  <c r="C11" i="1"/>
  <c r="C10" i="1"/>
  <c r="C9" i="1"/>
  <c r="C8" i="1"/>
  <c r="C7" i="1"/>
  <c r="C6" i="1"/>
  <c r="D5" i="1"/>
  <c r="C4" i="1"/>
  <c r="G33" i="2" l="1"/>
  <c r="A15" i="1"/>
  <c r="G26" i="3"/>
  <c r="G25" i="3"/>
  <c r="G23" i="3"/>
  <c r="G21" i="3"/>
  <c r="G20" i="3"/>
  <c r="G19" i="3"/>
  <c r="G17" i="3"/>
  <c r="G16" i="3"/>
  <c r="G53" i="2"/>
  <c r="G52" i="2"/>
  <c r="G51" i="2"/>
  <c r="G50" i="2"/>
  <c r="G49" i="2"/>
  <c r="G48" i="2"/>
  <c r="G47" i="2"/>
  <c r="G46" i="2"/>
  <c r="G45" i="2"/>
  <c r="G44" i="2"/>
  <c r="G36" i="2"/>
  <c r="G35" i="2"/>
  <c r="G34" i="2"/>
  <c r="G31" i="2"/>
  <c r="G30" i="2"/>
  <c r="G29" i="2"/>
  <c r="G28" i="2"/>
  <c r="G27" i="2"/>
  <c r="G26" i="2"/>
  <c r="G25" i="2"/>
  <c r="A21" i="2"/>
  <c r="A19" i="2"/>
  <c r="A16" i="2"/>
  <c r="A13" i="2"/>
  <c r="G94" i="1"/>
  <c r="G93" i="1"/>
  <c r="G92" i="1"/>
  <c r="G78" i="1"/>
  <c r="G65" i="1"/>
  <c r="G79" i="1" s="1"/>
  <c r="G86" i="1"/>
  <c r="A53" i="1"/>
  <c r="A51" i="1"/>
  <c r="A48" i="1"/>
  <c r="A34" i="1"/>
  <c r="G85" i="1" l="1"/>
  <c r="G80" i="1"/>
  <c r="G68" i="1"/>
  <c r="G74" i="1"/>
  <c r="G87" i="1"/>
  <c r="G69" i="1"/>
  <c r="G75" i="1"/>
  <c r="G82" i="1"/>
  <c r="G70" i="1"/>
  <c r="G76" i="1"/>
  <c r="G83" i="1"/>
  <c r="G71" i="1"/>
  <c r="G77" i="1"/>
  <c r="G84" i="1"/>
  <c r="G72" i="1"/>
  <c r="G66" i="1"/>
  <c r="G73" i="1"/>
</calcChain>
</file>

<file path=xl/sharedStrings.xml><?xml version="1.0" encoding="utf-8"?>
<sst xmlns="http://schemas.openxmlformats.org/spreadsheetml/2006/main" count="541" uniqueCount="207">
  <si>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</si>
  <si>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</si>
  <si>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</si>
  <si>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</si>
  <si>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200</t>
    </r>
    <r>
      <rPr>
        <sz val="11"/>
        <color rgb="FF000000"/>
        <rFont val="Times New Roman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</si>
  <si>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</si>
  <si>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rgb="FF000000"/>
        <rFont val="Times New Roman"/>
      </rPr>
      <t xml:space="preserve">Электричество: </t>
    </r>
    <r>
      <rPr>
        <sz val="11"/>
        <color rgb="FF000000"/>
        <rFont val="Times New Roman"/>
      </rPr>
      <t>3</t>
    </r>
    <r>
      <rPr>
        <sz val="11"/>
        <color rgb="FF000000"/>
        <rFont val="Times New Roman"/>
      </rPr>
      <t xml:space="preserve"> подключения к сети  по 220 Вольт        </t>
    </r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</si>
  <si>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</si>
  <si>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Покрытие пола: </t>
    </r>
    <r>
      <rPr>
        <sz val="11"/>
        <color rgb="FF000000"/>
        <rFont val="Times New Roman"/>
      </rPr>
      <t xml:space="preserve">ковролин </t>
    </r>
    <r>
      <rPr>
        <sz val="11"/>
        <color rgb="FF000000"/>
        <rFont val="Times New Roman"/>
      </rPr>
      <t xml:space="preserve"> на всю зону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</si>
  <si>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</si>
  <si>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</si>
  <si>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</si>
  <si>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</si>
  <si>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</si>
  <si>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</si>
  <si>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</si>
  <si>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</si>
  <si>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</si>
  <si>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</si>
  <si>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Ноутбук</t>
  </si>
  <si>
    <t>Характеристики на усмотрение организатора</t>
  </si>
  <si>
    <t>Оборудование IT</t>
  </si>
  <si>
    <t>шт</t>
  </si>
  <si>
    <t>Интерактивная панель</t>
  </si>
  <si>
    <t>Аудиосистема</t>
  </si>
  <si>
    <t>2 колонки, беспроводной микрофон</t>
  </si>
  <si>
    <t>Презентер</t>
  </si>
  <si>
    <t>Пилот, 6 розеток</t>
  </si>
  <si>
    <t>Длинна не менее 5 метров</t>
  </si>
  <si>
    <t>Офисный стол</t>
  </si>
  <si>
    <t>(ШхГ) 1400*600 мм</t>
  </si>
  <si>
    <t>Мебель</t>
  </si>
  <si>
    <t>Стул</t>
  </si>
  <si>
    <t>Мусорная корзина</t>
  </si>
  <si>
    <t>Комната Конкурсантов (по количеству конкурсантов)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</si>
  <si>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200</t>
    </r>
    <r>
      <rPr>
        <sz val="11"/>
        <color rgb="FF000000"/>
        <rFont val="Times New Roman"/>
      </rPr>
      <t xml:space="preserve"> люкс)</t>
    </r>
  </si>
  <si>
    <t>Интернет : не требуется</t>
  </si>
  <si>
    <r>
      <rPr>
        <sz val="11"/>
        <color rgb="FF000000"/>
        <rFont val="Times New Roman"/>
      </rPr>
      <t xml:space="preserve">Электричество: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</si>
  <si>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</si>
  <si>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Покрытие пола: </t>
    </r>
    <r>
      <rPr>
        <sz val="11"/>
        <color rgb="FF000000"/>
        <rFont val="Times New Roman"/>
      </rPr>
      <t xml:space="preserve">ковролин </t>
    </r>
    <r>
      <rPr>
        <sz val="11"/>
        <color rgb="FF000000"/>
        <rFont val="Times New Roman"/>
      </rPr>
      <t xml:space="preserve"> на всю зону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</si>
  <si>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</si>
  <si>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</si>
  <si>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Вешалка</t>
  </si>
  <si>
    <t>Крючков по колличеству участников</t>
  </si>
  <si>
    <t>Стол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</si>
  <si>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</si>
  <si>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300</t>
    </r>
    <r>
      <rPr>
        <sz val="11"/>
        <color rgb="FF000000"/>
        <rFont val="Times New Roman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</si>
  <si>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</si>
  <si>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t>Контур заземления для электропитания и сети слаботочных подключений (при необходимости) : требуется</t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</si>
  <si>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</si>
  <si>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</si>
  <si>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Компьютер</t>
  </si>
  <si>
    <t>Монитор</t>
  </si>
  <si>
    <t>Компьютерная мышь</t>
  </si>
  <si>
    <t>Клавиатура</t>
  </si>
  <si>
    <t>МФУ А4, лазерное</t>
  </si>
  <si>
    <t>Запасной картридж для МФУ</t>
  </si>
  <si>
    <t>Расходные материалы</t>
  </si>
  <si>
    <t>Сервер</t>
  </si>
  <si>
    <t>ИБП</t>
  </si>
  <si>
    <t>Программное обеспечение</t>
  </si>
  <si>
    <t>Plugins: Emmet (Notepad++, Sublime Text, Atom) Visual Studio Code: Prettier - Code formatter или аналог
 PHP Namespace Resolver или аналог
 PHP IntelliSense или аналог
 PHP Intelephense или аналог
 IntelliSense for CSS class names in HTML или аналог
 CSS Formatter или аналог</t>
  </si>
  <si>
    <t>На колесиках, с подлокотниками</t>
  </si>
  <si>
    <t>Охрана труда и техника безопасности</t>
  </si>
  <si>
    <t>Аптечка</t>
  </si>
  <si>
    <t xml:space="preserve">Состав по приказу №1331н
</t>
  </si>
  <si>
    <t>Охрана труда</t>
  </si>
  <si>
    <t>Огнетушитель</t>
  </si>
  <si>
    <t>Углекислотный</t>
  </si>
  <si>
    <t>Кулер 19 л (холодная/горячая вода)</t>
  </si>
  <si>
    <t>С водой на весь периодо проведения соревнований</t>
  </si>
  <si>
    <t>Складское помещение</t>
  </si>
  <si>
    <r>
      <rPr>
        <sz val="11"/>
        <color rgb="FF000000"/>
        <rFont val="Times New Roman"/>
      </rPr>
      <t xml:space="preserve">Площадь зоны: не менее </t>
    </r>
    <r>
      <rPr>
        <sz val="11"/>
        <color rgb="FF000000"/>
        <rFont val="Times New Roman"/>
      </rPr>
      <t>4</t>
    </r>
    <r>
      <rPr>
        <sz val="11"/>
        <color rgb="FF000000"/>
        <rFont val="Times New Roman"/>
      </rPr>
      <t xml:space="preserve"> кв.м.</t>
    </r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</si>
  <si>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200</t>
    </r>
    <r>
      <rPr>
        <sz val="11"/>
        <color rgb="FF000000"/>
        <rFont val="Times New Roman"/>
      </rPr>
      <t xml:space="preserve"> люкс) </t>
    </r>
  </si>
  <si>
    <t xml:space="preserve">Интернет : не требуется   </t>
  </si>
  <si>
    <r>
      <rPr>
        <sz val="11"/>
        <color rgb="FF000000"/>
        <rFont val="Times New Roman"/>
      </rPr>
      <t xml:space="preserve">Электричество: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</si>
  <si>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</si>
  <si>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Покрытие пола: </t>
    </r>
    <r>
      <rPr>
        <sz val="11"/>
        <color rgb="FF000000"/>
        <rFont val="Times New Roman"/>
      </rPr>
      <t xml:space="preserve">ковролин, бетон </t>
    </r>
    <r>
      <rPr>
        <sz val="11"/>
        <color rgb="FF000000"/>
        <rFont val="Times New Roman"/>
      </rPr>
      <t>на всю зону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</si>
  <si>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</si>
  <si>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</si>
  <si>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Стелаж</t>
  </si>
  <si>
    <t>Металлический, 4 полки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</si>
  <si>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</si>
  <si>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300</t>
    </r>
    <r>
      <rPr>
        <sz val="11"/>
        <color rgb="FF000000"/>
        <rFont val="Times New Roman"/>
      </rPr>
      <t xml:space="preserve"> люкс) </t>
    </r>
  </si>
  <si>
    <t xml:space="preserve">Интернет : Подключение  компьютеров проводному сети, без доступа к интернету       </t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</si>
  <si>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</si>
  <si>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</si>
  <si>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</si>
  <si>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Монитор 23''</t>
  </si>
  <si>
    <t>На усмотрение организатора</t>
  </si>
  <si>
    <t>Кронштейн для 2 мониторов</t>
  </si>
  <si>
    <t>Коврик для мыши</t>
  </si>
  <si>
    <t>Стол компьютерный</t>
  </si>
  <si>
    <t>Кресло компьютерное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</si>
  <si>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</si>
  <si>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</si>
  <si>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Бумага А4</t>
  </si>
  <si>
    <t>упаковка</t>
  </si>
  <si>
    <t>Скотч прозрачный</t>
  </si>
  <si>
    <t>Ручка шариковая</t>
  </si>
  <si>
    <t>Степлер со сккобами</t>
  </si>
  <si>
    <t>Скрепки канцелярские</t>
  </si>
  <si>
    <t>Папка со скоросшивателем</t>
  </si>
  <si>
    <t>Планшет канцелярский с зажимом</t>
  </si>
  <si>
    <t>Файлы А4</t>
  </si>
  <si>
    <t>Линейка 30 см</t>
  </si>
  <si>
    <t>Флешка</t>
  </si>
  <si>
    <t>Ножницы</t>
  </si>
  <si>
    <t>Карандаш</t>
  </si>
  <si>
    <t>Стирательная резинка</t>
  </si>
  <si>
    <t>Блокнот</t>
  </si>
  <si>
    <t>Личный инструмент конкурсанта</t>
  </si>
  <si>
    <t xml:space="preserve">Примечание </t>
  </si>
  <si>
    <t>Проводная, без программируемых клавишь</t>
  </si>
  <si>
    <t>Позиции могут быть привезены участником по желанию</t>
  </si>
  <si>
    <t>Коврик для мышки</t>
  </si>
  <si>
    <t>Наушники</t>
  </si>
  <si>
    <t>Проводные, без возможности беспроводного подключения</t>
  </si>
  <si>
    <r>
      <rPr>
        <sz val="16"/>
        <color rgb="FFFFFFFF"/>
        <rFont val="Times New Roman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color theme="1"/>
        <rFont val="Times New Roman"/>
      </rPr>
      <t xml:space="preserve">
</t>
    </r>
    <r>
      <rPr>
        <sz val="16"/>
        <color rgb="FFFFFFFF"/>
        <rFont val="Times New Roman"/>
      </rPr>
      <t>Веб-технологии</t>
    </r>
  </si>
  <si>
    <r>
      <rPr>
        <sz val="16"/>
        <color rgb="FFFFFFFF"/>
        <rFont val="Times New Roman"/>
      </rPr>
      <t>Инфраструктурный лист для оснащения конкурсной площадки Чемпионата (Отборочный этап)</t>
    </r>
    <r>
      <rPr>
        <sz val="16"/>
        <color theme="1"/>
        <rFont val="Times New Roman"/>
      </rPr>
      <t xml:space="preserve">
</t>
    </r>
    <r>
      <rPr>
        <sz val="16"/>
        <color rgb="FFFFFFFF"/>
        <rFont val="Times New Roman"/>
      </rPr>
      <t>Веб-технологии</t>
    </r>
  </si>
  <si>
    <t>PHPShtorm</t>
  </si>
  <si>
    <t>Sublime Text 4</t>
  </si>
  <si>
    <t>Notepad++ 7</t>
  </si>
  <si>
    <t>PyCharm Professional</t>
  </si>
  <si>
    <t>Inkscape</t>
  </si>
  <si>
    <t>Pencil 3</t>
  </si>
  <si>
    <t>GIMP 2</t>
  </si>
  <si>
    <t>Node JS</t>
  </si>
  <si>
    <t>Postman</t>
  </si>
  <si>
    <t>Google Chrome</t>
  </si>
  <si>
    <t>Firefox Developer Edition</t>
  </si>
  <si>
    <t>PuTTY</t>
  </si>
  <si>
    <t>FileZilla 3</t>
  </si>
  <si>
    <t>VMWare Player</t>
  </si>
  <si>
    <t>Visual Studio Code</t>
  </si>
  <si>
    <t>Atom Editor</t>
  </si>
  <si>
    <t>WebStorm</t>
  </si>
  <si>
    <t>Python</t>
  </si>
  <si>
    <t>Xerox B405</t>
  </si>
  <si>
    <t xml:space="preserve">CyberPower UT1100EG 1100VA/630W USB/RJ11/45
</t>
  </si>
  <si>
    <t>Сервер Fujitsu PRIMERGY RX2540 M5 12x3.5 (2*Xeon Silver 4210 2.20 ГГц/8*16 ГБ 2Rx8 DDR4-2933 RECC/5*480 ГБ SAS SSD RI/RAID EP540i/4*1 Гб OCP LAN/2*800 Вт/Rail/ARM/3y OS, 24x7, 4h), OC VMWare ESXI</t>
  </si>
  <si>
    <t>Офисный пакет</t>
  </si>
  <si>
    <t>Р7 Офис</t>
  </si>
  <si>
    <t>VMWare Player 16</t>
  </si>
  <si>
    <t xml:space="preserve">Pencil 3.1.1 </t>
  </si>
  <si>
    <t>AtomEditor 1.63.0</t>
  </si>
  <si>
    <t>DELL P2419H, 23,8"</t>
  </si>
  <si>
    <t>Dell Dual Monitor Stand MDS19 </t>
  </si>
  <si>
    <t>Logitech B100, USB</t>
  </si>
  <si>
    <t>Logitech K120, USB</t>
  </si>
  <si>
    <t>Zeal (CSS, HTML ,PHP, JavaScript, JQuery, JQuery UI, MySQL, Yii, Laravel, Python 2, Python 3, WordPress,  Angular, Angular JS, VueJS, NodeJs, Apache HTTP Server, Django, Emmet, React, TypeScript)</t>
  </si>
  <si>
    <t>Core i7 10700f, 16Gb ddr4 ОЗУ, 512 ssd, 1tb hdd, видеокарта rx3050</t>
  </si>
  <si>
    <t>OC</t>
  </si>
  <si>
    <t>Windows</t>
  </si>
  <si>
    <t>FileZilla 3.67.0</t>
  </si>
  <si>
    <t>Putty 0.83</t>
  </si>
  <si>
    <t>Zeal 0.7.2</t>
  </si>
  <si>
    <t>Firefox Developer Edition 136.02</t>
  </si>
  <si>
    <t>Chrome 134.0.6998.88/89</t>
  </si>
  <si>
    <t>Postman v11.37.1</t>
  </si>
  <si>
    <t>Node JS 23.8.0</t>
  </si>
  <si>
    <t>GIMP is 3.0.0</t>
  </si>
  <si>
    <t>Inkscape 1.4</t>
  </si>
  <si>
    <t>PyCharm Community Edittion 2024.3.4</t>
  </si>
  <si>
    <t>Notepad++ 8.6.5</t>
  </si>
  <si>
    <t>Sublime Text 4 4192</t>
  </si>
  <si>
    <t>PhpStorm 2024.3.5</t>
  </si>
  <si>
    <t>Visual Studio Code 1.98.2</t>
  </si>
  <si>
    <t>WebStorm 2024.3.5</t>
  </si>
  <si>
    <t>Python 3.14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</si>
  <si>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</si>
  <si>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</si>
  <si>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</si>
  <si>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</si>
  <si>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</si>
  <si>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</si>
  <si>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</si>
  <si>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</si>
  <si>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</si>
  <si>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</si>
  <si>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</si>
  <si>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</si>
  <si>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</si>
  <si>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</si>
  <si>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</si>
  <si>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</si>
  <si>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</si>
  <si>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</si>
  <si>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</si>
  <si>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</si>
  <si>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Веб-технологии (Основная)</t>
  </si>
  <si>
    <t>Итоговый (межрегиональный) этап Чемпионата по профессиональному мастерству "Профессионалы" в 2025 г</t>
  </si>
  <si>
    <t>Калужская область</t>
  </si>
  <si>
    <t>Федеральный технопарк профессионального образования</t>
  </si>
  <si>
    <t>г. Калуга, 1-й Академический пр., 5, корп. 1</t>
  </si>
  <si>
    <t>14.04.2025 - 17.04.2025, 18.04.2025 - 21.04.2025</t>
  </si>
  <si>
    <t>Агарков Олег Владимирович</t>
  </si>
  <si>
    <t>oleg@ufaga.ru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</si>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</sst>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6"/>
      <color theme="1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11"/>
      <color rgb="FF000000"/>
      <name val="&quot;Times New Roman&quot;"/>
    </font>
    <font>
      <sz val="16"/>
      <color rgb="FF000000"/>
      <name val="Times New Roman"/>
    </font>
    <font>
      <b/>
      <sz val="16"/>
      <color theme="1"/>
      <name val="Times New Roman"/>
    </font>
    <font>
      <sz val="16"/>
      <color rgb="FFFFFFFF"/>
      <name val="Times New Roman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6" fillId="0" borderId="0"/>
  </cellStyleXfs>
  <cellXfs count="97">
    <xf numFmtId="0" fontId="0" fillId="0" borderId="0" xfId="0" applyFont="1" applyAlignment="1"/>
    <xf numFmtId="0" fontId="2" fillId="0" borderId="0" xfId="0" applyFont="1"/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8" fillId="0" borderId="15" xfId="0" applyFont="1" applyBorder="1" applyAlignment="1">
      <alignment horizontal="left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/>
    <xf numFmtId="0" fontId="8" fillId="0" borderId="15" xfId="0" applyFont="1" applyBorder="1" applyAlignment="1"/>
    <xf numFmtId="0" fontId="8" fillId="0" borderId="15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wrapText="1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5" borderId="15" xfId="0" applyFont="1" applyFill="1" applyBorder="1" applyAlignment="1">
      <alignment wrapText="1"/>
    </xf>
    <xf numFmtId="0" fontId="7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7" fillId="0" borderId="15" xfId="0" applyFont="1" applyBorder="1" applyAlignment="1"/>
    <xf numFmtId="0" fontId="6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/>
    </xf>
    <xf numFmtId="0" fontId="6" fillId="0" borderId="18" xfId="0" applyFont="1" applyBorder="1"/>
    <xf numFmtId="0" fontId="7" fillId="0" borderId="15" xfId="0" applyFont="1" applyBorder="1" applyAlignment="1"/>
    <xf numFmtId="0" fontId="6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5" xfId="0" applyFont="1" applyBorder="1"/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5" xfId="0" applyFont="1" applyBorder="1"/>
    <xf numFmtId="0" fontId="2" fillId="0" borderId="15" xfId="0" applyFont="1" applyBorder="1" applyAlignment="1"/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12" fillId="0" borderId="24" xfId="0" applyFont="1" applyBorder="1" applyAlignment="1">
      <alignment wrapText="1"/>
    </xf>
    <xf numFmtId="0" fontId="12" fillId="7" borderId="24" xfId="0" applyFont="1" applyFill="1" applyBorder="1" applyAlignment="1">
      <alignment wrapText="1"/>
    </xf>
    <xf numFmtId="0" fontId="0" fillId="0" borderId="0" xfId="0" applyFont="1" applyAlignment="1"/>
    <xf numFmtId="0" fontId="13" fillId="0" borderId="0" xfId="1" applyFont="1" applyAlignment="1">
      <alignment wrapText="1"/>
    </xf>
    <xf numFmtId="0" fontId="1" fillId="0" borderId="0" xfId="1"/>
    <xf numFmtId="0" fontId="13" fillId="0" borderId="0" xfId="1" applyFont="1"/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1" fillId="0" borderId="0" xfId="1" applyAlignment="1">
      <alignment vertical="center"/>
    </xf>
    <xf numFmtId="0" fontId="13" fillId="0" borderId="24" xfId="1" applyFont="1" applyBorder="1" applyAlignment="1">
      <alignment vertical="center" wrapText="1"/>
    </xf>
    <xf numFmtId="0" fontId="13" fillId="0" borderId="24" xfId="1" applyFont="1" applyBorder="1" applyAlignment="1">
      <alignment horizontal="right" vertical="center" wrapText="1"/>
    </xf>
    <xf numFmtId="0" fontId="15" fillId="0" borderId="24" xfId="2" applyFont="1" applyBorder="1" applyAlignment="1">
      <alignment horizontal="right" vertical="center" wrapText="1"/>
    </xf>
    <xf numFmtId="0" fontId="14" fillId="0" borderId="24" xfId="2" applyBorder="1" applyAlignment="1">
      <alignment horizontal="right" vertical="center" wrapText="1"/>
    </xf>
    <xf numFmtId="0" fontId="7" fillId="0" borderId="7" xfId="0" applyFont="1" applyBorder="1" applyAlignment="1">
      <alignment horizontal="left" vertical="top" wrapText="1"/>
    </xf>
    <xf numFmtId="0" fontId="0" fillId="0" borderId="0" xfId="0" applyFont="1" applyAlignment="1"/>
    <xf numFmtId="0" fontId="4" fillId="0" borderId="8" xfId="0" applyFont="1" applyBorder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17" fillId="0" borderId="0" xfId="3" applyFont="1" applyBorder="1" applyAlignment="1">
      <alignment horizontal="left" vertical="top" wrapText="1"/>
    </xf>
    <xf numFmtId="0" fontId="12" fillId="0" borderId="0" xfId="3" applyFont="1" applyBorder="1"/>
    <xf numFmtId="0" fontId="7" fillId="0" borderId="12" xfId="0" applyFont="1" applyBorder="1" applyAlignment="1">
      <alignment horizontal="left" vertical="top" wrapText="1"/>
    </xf>
    <xf numFmtId="0" fontId="4" fillId="0" borderId="13" xfId="0" applyFont="1" applyBorder="1"/>
    <xf numFmtId="0" fontId="4" fillId="0" borderId="14" xfId="0" applyFont="1" applyBorder="1"/>
    <xf numFmtId="0" fontId="7" fillId="0" borderId="10" xfId="0" applyFont="1" applyBorder="1" applyAlignment="1">
      <alignment horizontal="left" vertical="top" wrapText="1"/>
    </xf>
    <xf numFmtId="0" fontId="4" fillId="0" borderId="9" xfId="0" applyFont="1" applyBorder="1"/>
    <xf numFmtId="0" fontId="4" fillId="0" borderId="11" xfId="0" applyFont="1" applyBorder="1"/>
    <xf numFmtId="0" fontId="3" fillId="4" borderId="1" xfId="0" applyFont="1" applyFill="1" applyBorder="1" applyAlignment="1">
      <alignment horizontal="center" vertical="center"/>
    </xf>
    <xf numFmtId="0" fontId="4" fillId="0" borderId="17" xfId="0" applyFont="1" applyBorder="1"/>
    <xf numFmtId="0" fontId="10" fillId="4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/>
    <xf numFmtId="0" fontId="4" fillId="0" borderId="6" xfId="0" applyFont="1" applyBorder="1"/>
    <xf numFmtId="0" fontId="3" fillId="3" borderId="1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9" fillId="4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17" fillId="0" borderId="0" xfId="3" applyFont="1" applyBorder="1" applyAlignment="1">
      <alignment horizontal="left"/>
    </xf>
    <xf numFmtId="0" fontId="3" fillId="4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3" fillId="6" borderId="10" xfId="0" applyFont="1" applyFill="1" applyBorder="1" applyAlignment="1">
      <alignment horizontal="center"/>
    </xf>
    <xf numFmtId="0" fontId="4" fillId="0" borderId="19" xfId="0" applyFont="1" applyBorder="1"/>
    <xf numFmtId="0" fontId="3" fillId="3" borderId="10" xfId="0" applyFont="1" applyFill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8" xfId="0" applyFont="1" applyBorder="1"/>
  </cellXfs>
  <cellStyles count="4">
    <cellStyle name="Гиперссылка" xfId="2" builtinId="8"/>
    <cellStyle name="Обычный" xfId="0" builtinId="0"/>
    <cellStyle name="Обычный 2" xfId="1" xr:uid="{79BF40F1-DB2C-404C-91D2-DC171A03992E}"/>
    <cellStyle name="Обычный 2 2" xfId="3" xr:uid="{15BFAB52-8295-4021-9E54-97233946FF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eg@ufag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E979-2876-4BED-A89B-CE0A2EB9FBE5}">
  <dimension ref="A1:B26"/>
  <sheetViews>
    <sheetView tabSelected="1" workbookViewId="0">
      <selection activeCell="G12" sqref="G12"/>
    </sheetView>
  </sheetViews>
  <sheetFormatPr defaultRowHeight="18.75"/>
  <cols>
    <col min="1" max="1" width="75.7109375" style="52" customWidth="1"/>
    <col min="2" max="2" width="75.7109375" style="54" customWidth="1"/>
    <col min="3" max="16384" width="9.140625" style="53"/>
  </cols>
  <sheetData>
    <row r="1" spans="1:2" s="57" customFormat="1" ht="24.95" customHeight="1">
      <c r="A1" s="55"/>
      <c r="B1" s="56"/>
    </row>
    <row r="2" spans="1:2" s="57" customFormat="1" ht="24.95" customHeight="1">
      <c r="A2" s="55"/>
      <c r="B2" s="55"/>
    </row>
    <row r="3" spans="1:2" s="57" customFormat="1" ht="24.95" customHeight="1">
      <c r="A3" s="58" t="s">
        <v>170</v>
      </c>
      <c r="B3" s="59" t="s">
        <v>190</v>
      </c>
    </row>
    <row r="4" spans="1:2" s="57" customFormat="1" ht="44.25" customHeight="1">
      <c r="A4" s="58" t="s">
        <v>171</v>
      </c>
      <c r="B4" s="59" t="s">
        <v>191</v>
      </c>
    </row>
    <row r="5" spans="1:2" s="57" customFormat="1" ht="24.95" customHeight="1">
      <c r="A5" s="58" t="s">
        <v>172</v>
      </c>
      <c r="B5" s="59" t="s">
        <v>192</v>
      </c>
    </row>
    <row r="6" spans="1:2" s="57" customFormat="1" ht="24.95" customHeight="1">
      <c r="A6" s="58" t="s">
        <v>173</v>
      </c>
      <c r="B6" s="59" t="s">
        <v>193</v>
      </c>
    </row>
    <row r="7" spans="1:2" s="57" customFormat="1" ht="24.95" customHeight="1">
      <c r="A7" s="58" t="s">
        <v>174</v>
      </c>
      <c r="B7" s="59" t="s">
        <v>194</v>
      </c>
    </row>
    <row r="8" spans="1:2" s="57" customFormat="1" ht="24.95" customHeight="1">
      <c r="A8" s="58" t="s">
        <v>175</v>
      </c>
      <c r="B8" s="59" t="s">
        <v>195</v>
      </c>
    </row>
    <row r="9" spans="1:2" s="57" customFormat="1" ht="24.95" customHeight="1">
      <c r="A9" s="58" t="s">
        <v>176</v>
      </c>
      <c r="B9" s="59" t="s">
        <v>196</v>
      </c>
    </row>
    <row r="10" spans="1:2" s="57" customFormat="1" ht="24.95" customHeight="1">
      <c r="A10" s="58" t="s">
        <v>177</v>
      </c>
      <c r="B10" s="61" t="s">
        <v>197</v>
      </c>
    </row>
    <row r="11" spans="1:2" s="57" customFormat="1" ht="24.95" customHeight="1">
      <c r="A11" s="58" t="s">
        <v>178</v>
      </c>
      <c r="B11" s="59">
        <v>79610462412</v>
      </c>
    </row>
    <row r="12" spans="1:2" s="57" customFormat="1" ht="24.95" customHeight="1">
      <c r="A12" s="58" t="s">
        <v>179</v>
      </c>
      <c r="B12" s="59"/>
    </row>
    <row r="13" spans="1:2" s="57" customFormat="1" ht="24.95" customHeight="1">
      <c r="A13" s="58" t="s">
        <v>180</v>
      </c>
      <c r="B13" s="60"/>
    </row>
    <row r="14" spans="1:2" s="57" customFormat="1" ht="24.95" customHeight="1">
      <c r="A14" s="58" t="s">
        <v>181</v>
      </c>
      <c r="B14" s="59"/>
    </row>
    <row r="15" spans="1:2" s="57" customFormat="1" ht="24.95" customHeight="1">
      <c r="A15" s="58" t="s">
        <v>182</v>
      </c>
      <c r="B15" s="59">
        <v>68</v>
      </c>
    </row>
    <row r="16" spans="1:2" s="57" customFormat="1" ht="24.95" customHeight="1">
      <c r="A16" s="58" t="s">
        <v>183</v>
      </c>
      <c r="B16" s="59">
        <v>51</v>
      </c>
    </row>
    <row r="17" spans="1:2" s="57" customFormat="1" ht="24.95" customHeight="1">
      <c r="A17" s="58" t="s">
        <v>184</v>
      </c>
      <c r="B17" s="59">
        <v>71</v>
      </c>
    </row>
    <row r="18" spans="1:2" s="57" customFormat="1" ht="24.95" customHeight="1">
      <c r="A18" s="55"/>
      <c r="B18" s="56"/>
    </row>
    <row r="19" spans="1:2" s="57" customFormat="1" ht="24.95" customHeight="1">
      <c r="A19" s="55"/>
      <c r="B19" s="56"/>
    </row>
    <row r="20" spans="1:2" s="57" customFormat="1" ht="24.95" customHeight="1">
      <c r="A20" s="55" t="s">
        <v>185</v>
      </c>
      <c r="B20" s="56"/>
    </row>
    <row r="21" spans="1:2" s="57" customFormat="1" ht="24.95" customHeight="1">
      <c r="A21" s="55" t="s">
        <v>186</v>
      </c>
      <c r="B21" s="56"/>
    </row>
    <row r="22" spans="1:2" s="57" customFormat="1" ht="24.95" customHeight="1">
      <c r="A22" s="55" t="s">
        <v>187</v>
      </c>
      <c r="B22" s="56"/>
    </row>
    <row r="23" spans="1:2" s="57" customFormat="1" ht="24.95" customHeight="1">
      <c r="A23" s="55" t="s">
        <v>188</v>
      </c>
      <c r="B23" s="56"/>
    </row>
    <row r="24" spans="1:2" s="57" customFormat="1" ht="24.95" customHeight="1">
      <c r="A24" s="55" t="s">
        <v>189</v>
      </c>
      <c r="B24" s="56"/>
    </row>
    <row r="25" spans="1:2" s="57" customFormat="1" ht="24.95" customHeight="1">
      <c r="A25" s="55"/>
      <c r="B25" s="56"/>
    </row>
    <row r="26" spans="1:2" s="57" customFormat="1" ht="24.95" customHeight="1">
      <c r="A26" s="55"/>
      <c r="B26" s="56"/>
    </row>
  </sheetData>
  <hyperlinks>
    <hyperlink ref="B10" r:id="rId1" xr:uid="{E83DC2CC-B84F-42C1-8641-628713E1DE4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8"/>
  <sheetViews>
    <sheetView workbookViewId="0">
      <selection activeCell="A3" sqref="A3:H1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53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65" t="s">
        <v>0</v>
      </c>
      <c r="B1" s="63"/>
      <c r="C1" s="63"/>
      <c r="D1" s="63"/>
      <c r="E1" s="63"/>
      <c r="F1" s="63"/>
      <c r="G1" s="63"/>
      <c r="H1" s="6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66" t="s">
        <v>119</v>
      </c>
      <c r="B2" s="67"/>
      <c r="C2" s="67"/>
      <c r="D2" s="67"/>
      <c r="E2" s="67"/>
      <c r="F2" s="67"/>
      <c r="G2" s="67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5" customHeight="1">
      <c r="A3" s="69" t="s">
        <v>1</v>
      </c>
      <c r="B3" s="70"/>
      <c r="C3" s="70"/>
      <c r="D3" s="70"/>
      <c r="E3" s="70"/>
      <c r="F3" s="70"/>
      <c r="G3" s="70"/>
      <c r="H3" s="7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69" t="s">
        <v>198</v>
      </c>
      <c r="B4" s="69"/>
      <c r="C4" s="87" t="str">
        <f>'Информация о Чемпионате'!B5</f>
        <v>Калужская область</v>
      </c>
      <c r="D4" s="87"/>
      <c r="E4" s="87"/>
      <c r="F4" s="87"/>
      <c r="G4" s="87"/>
      <c r="H4" s="8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69" t="s">
        <v>199</v>
      </c>
      <c r="B5" s="69"/>
      <c r="C5" s="69"/>
      <c r="D5" s="87" t="str">
        <f>'Информация о Чемпионате'!B6</f>
        <v>Федеральный технопарк профессионального образования</v>
      </c>
      <c r="E5" s="87"/>
      <c r="F5" s="87"/>
      <c r="G5" s="87"/>
      <c r="H5" s="8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69" t="s">
        <v>200</v>
      </c>
      <c r="B6" s="69"/>
      <c r="C6" s="69" t="str">
        <f>'Информация о Чемпионате'!B7</f>
        <v>г. Калуга, 1-й Академический пр., 5, корп. 1</v>
      </c>
      <c r="D6" s="69"/>
      <c r="E6" s="69"/>
      <c r="F6" s="69"/>
      <c r="G6" s="69"/>
      <c r="H6" s="6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69" t="s">
        <v>201</v>
      </c>
      <c r="B7" s="69"/>
      <c r="C7" s="69" t="str">
        <f>'Информация о Чемпионате'!B9</f>
        <v>Агарков Олег Владимирович</v>
      </c>
      <c r="D7" s="69"/>
      <c r="E7" s="69" t="str">
        <f>'Информация о Чемпионате'!B10</f>
        <v>oleg@ufaga.ru</v>
      </c>
      <c r="F7" s="69"/>
      <c r="G7" s="69">
        <f>'Информация о Чемпионате'!B13</f>
        <v>0</v>
      </c>
      <c r="H7" s="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9" t="s">
        <v>202</v>
      </c>
      <c r="B8" s="69"/>
      <c r="C8" s="69">
        <f>'Информация о Чемпионате'!B12</f>
        <v>0</v>
      </c>
      <c r="D8" s="69"/>
      <c r="E8" s="69">
        <f>'Информация о Чемпионате'!B11</f>
        <v>79610462412</v>
      </c>
      <c r="F8" s="69"/>
      <c r="G8" s="69">
        <f>'Информация о Чемпионате'!B14</f>
        <v>0</v>
      </c>
      <c r="H8" s="6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69" t="s">
        <v>203</v>
      </c>
      <c r="B9" s="69"/>
      <c r="C9" s="69">
        <f>'Информация о Чемпионате'!B17</f>
        <v>71</v>
      </c>
      <c r="D9" s="69"/>
      <c r="E9" s="69"/>
      <c r="F9" s="69"/>
      <c r="G9" s="69"/>
      <c r="H9" s="6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69" t="s">
        <v>204</v>
      </c>
      <c r="B10" s="69"/>
      <c r="C10" s="69">
        <f>'Информация о Чемпионате'!B15</f>
        <v>68</v>
      </c>
      <c r="D10" s="69"/>
      <c r="E10" s="69"/>
      <c r="F10" s="69"/>
      <c r="G10" s="69"/>
      <c r="H10" s="6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69" t="s">
        <v>205</v>
      </c>
      <c r="B11" s="69"/>
      <c r="C11" s="69">
        <f>'Информация о Чемпионате'!B16</f>
        <v>51</v>
      </c>
      <c r="D11" s="69"/>
      <c r="E11" s="69"/>
      <c r="F11" s="69"/>
      <c r="G11" s="69"/>
      <c r="H11" s="6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69" t="s">
        <v>206</v>
      </c>
      <c r="B12" s="69"/>
      <c r="C12" s="69" t="str">
        <f>'Информация о Чемпионате'!B8</f>
        <v>14.04.2025 - 17.04.2025, 18.04.2025 - 21.04.2025</v>
      </c>
      <c r="D12" s="69"/>
      <c r="E12" s="69"/>
      <c r="F12" s="69"/>
      <c r="G12" s="69"/>
      <c r="H12" s="6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thickBot="1">
      <c r="A13" s="83" t="s">
        <v>2</v>
      </c>
      <c r="B13" s="75"/>
      <c r="C13" s="75"/>
      <c r="D13" s="75"/>
      <c r="E13" s="75"/>
      <c r="F13" s="75"/>
      <c r="G13" s="75"/>
      <c r="H13" s="7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80" t="s">
        <v>3</v>
      </c>
      <c r="B14" s="81"/>
      <c r="C14" s="81"/>
      <c r="D14" s="81"/>
      <c r="E14" s="81"/>
      <c r="F14" s="81"/>
      <c r="G14" s="81"/>
      <c r="H14" s="8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84" t="str">
        <f>"Площадь зоны: не менее "&amp;((C9+C10)*1)&amp;" кв.м."</f>
        <v>Площадь зоны: не менее 139 кв.м.</v>
      </c>
      <c r="B15" s="63"/>
      <c r="C15" s="63"/>
      <c r="D15" s="63"/>
      <c r="E15" s="63"/>
      <c r="F15" s="63"/>
      <c r="G15" s="63"/>
      <c r="H15" s="6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62" t="s">
        <v>4</v>
      </c>
      <c r="B16" s="63"/>
      <c r="C16" s="63"/>
      <c r="D16" s="63"/>
      <c r="E16" s="63"/>
      <c r="F16" s="63"/>
      <c r="G16" s="63"/>
      <c r="H16" s="6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84" t="s">
        <v>5</v>
      </c>
      <c r="B17" s="63"/>
      <c r="C17" s="63"/>
      <c r="D17" s="63"/>
      <c r="E17" s="63"/>
      <c r="F17" s="63"/>
      <c r="G17" s="63"/>
      <c r="H17" s="6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62" t="s">
        <v>6</v>
      </c>
      <c r="B18" s="63"/>
      <c r="C18" s="63"/>
      <c r="D18" s="63"/>
      <c r="E18" s="63"/>
      <c r="F18" s="63"/>
      <c r="G18" s="63"/>
      <c r="H18" s="6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62" t="s">
        <v>7</v>
      </c>
      <c r="B19" s="63"/>
      <c r="C19" s="63"/>
      <c r="D19" s="63"/>
      <c r="E19" s="63"/>
      <c r="F19" s="63"/>
      <c r="G19" s="63"/>
      <c r="H19" s="6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62" t="s">
        <v>8</v>
      </c>
      <c r="B20" s="63"/>
      <c r="C20" s="63"/>
      <c r="D20" s="63"/>
      <c r="E20" s="63"/>
      <c r="F20" s="63"/>
      <c r="G20" s="63"/>
      <c r="H20" s="6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62" t="s">
        <v>9</v>
      </c>
      <c r="B21" s="63"/>
      <c r="C21" s="63"/>
      <c r="D21" s="63"/>
      <c r="E21" s="63"/>
      <c r="F21" s="63"/>
      <c r="G21" s="63"/>
      <c r="H21" s="6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71" t="s">
        <v>10</v>
      </c>
      <c r="B22" s="72"/>
      <c r="C22" s="72"/>
      <c r="D22" s="72"/>
      <c r="E22" s="72"/>
      <c r="F22" s="72"/>
      <c r="G22" s="72"/>
      <c r="H22" s="7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0">
      <c r="A23" s="2" t="s">
        <v>11</v>
      </c>
      <c r="B23" s="2" t="s">
        <v>12</v>
      </c>
      <c r="C23" s="3" t="s">
        <v>13</v>
      </c>
      <c r="D23" s="2" t="s">
        <v>14</v>
      </c>
      <c r="E23" s="2" t="s">
        <v>15</v>
      </c>
      <c r="F23" s="2" t="s">
        <v>16</v>
      </c>
      <c r="G23" s="2" t="s">
        <v>17</v>
      </c>
      <c r="H23" s="2" t="s">
        <v>18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4">
        <v>1</v>
      </c>
      <c r="B24" s="5" t="s">
        <v>19</v>
      </c>
      <c r="C24" s="6" t="s">
        <v>20</v>
      </c>
      <c r="D24" s="7" t="s">
        <v>21</v>
      </c>
      <c r="E24" s="4">
        <v>1</v>
      </c>
      <c r="F24" s="4" t="s">
        <v>22</v>
      </c>
      <c r="G24" s="8">
        <v>1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4">
        <v>2</v>
      </c>
      <c r="B25" s="10" t="s">
        <v>23</v>
      </c>
      <c r="C25" s="6" t="s">
        <v>20</v>
      </c>
      <c r="D25" s="7" t="s">
        <v>21</v>
      </c>
      <c r="E25" s="4">
        <v>1</v>
      </c>
      <c r="F25" s="4" t="s">
        <v>22</v>
      </c>
      <c r="G25" s="8">
        <v>1</v>
      </c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4">
        <v>3</v>
      </c>
      <c r="B26" s="5" t="s">
        <v>24</v>
      </c>
      <c r="C26" s="6" t="s">
        <v>25</v>
      </c>
      <c r="D26" s="7" t="s">
        <v>21</v>
      </c>
      <c r="E26" s="4">
        <v>1</v>
      </c>
      <c r="F26" s="4" t="s">
        <v>22</v>
      </c>
      <c r="G26" s="8">
        <v>1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4">
        <v>4</v>
      </c>
      <c r="B27" s="10" t="s">
        <v>26</v>
      </c>
      <c r="C27" s="11"/>
      <c r="D27" s="7" t="s">
        <v>21</v>
      </c>
      <c r="E27" s="4">
        <v>1</v>
      </c>
      <c r="F27" s="4" t="s">
        <v>22</v>
      </c>
      <c r="G27" s="8">
        <v>1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4">
        <v>5</v>
      </c>
      <c r="B28" s="10" t="s">
        <v>27</v>
      </c>
      <c r="C28" s="6" t="s">
        <v>28</v>
      </c>
      <c r="D28" s="7" t="s">
        <v>21</v>
      </c>
      <c r="E28" s="4">
        <v>2</v>
      </c>
      <c r="F28" s="4" t="s">
        <v>22</v>
      </c>
      <c r="G28" s="8">
        <v>2</v>
      </c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4">
        <v>6</v>
      </c>
      <c r="B29" s="10" t="s">
        <v>29</v>
      </c>
      <c r="C29" s="12" t="s">
        <v>30</v>
      </c>
      <c r="D29" s="8" t="s">
        <v>31</v>
      </c>
      <c r="E29" s="4">
        <v>1</v>
      </c>
      <c r="F29" s="4" t="s">
        <v>22</v>
      </c>
      <c r="G29" s="8">
        <v>20</v>
      </c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4">
        <v>7</v>
      </c>
      <c r="B30" s="10" t="s">
        <v>32</v>
      </c>
      <c r="C30" s="6" t="s">
        <v>20</v>
      </c>
      <c r="D30" s="8" t="s">
        <v>31</v>
      </c>
      <c r="E30" s="4">
        <v>1</v>
      </c>
      <c r="F30" s="4" t="s">
        <v>22</v>
      </c>
      <c r="G30" s="8">
        <v>80</v>
      </c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4">
        <v>8</v>
      </c>
      <c r="B31" s="10" t="s">
        <v>33</v>
      </c>
      <c r="C31" s="6" t="s">
        <v>20</v>
      </c>
      <c r="D31" s="8" t="s">
        <v>31</v>
      </c>
      <c r="E31" s="4">
        <v>1</v>
      </c>
      <c r="F31" s="4" t="s">
        <v>22</v>
      </c>
      <c r="G31" s="8">
        <v>6</v>
      </c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>
      <c r="A32" s="77" t="s">
        <v>34</v>
      </c>
      <c r="B32" s="67"/>
      <c r="C32" s="67"/>
      <c r="D32" s="67"/>
      <c r="E32" s="67"/>
      <c r="F32" s="67"/>
      <c r="G32" s="67"/>
      <c r="H32" s="7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80" t="s">
        <v>3</v>
      </c>
      <c r="B33" s="81"/>
      <c r="C33" s="81"/>
      <c r="D33" s="81"/>
      <c r="E33" s="81"/>
      <c r="F33" s="81"/>
      <c r="G33" s="81"/>
      <c r="H33" s="8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62" t="str">
        <f>"Площадь зоны: не менее "&amp;C10&amp;" кв.м."</f>
        <v>Площадь зоны: не менее 68 кв.м.</v>
      </c>
      <c r="B34" s="63"/>
      <c r="C34" s="63"/>
      <c r="D34" s="63"/>
      <c r="E34" s="63"/>
      <c r="F34" s="63"/>
      <c r="G34" s="63"/>
      <c r="H34" s="6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62" t="s">
        <v>35</v>
      </c>
      <c r="B35" s="63"/>
      <c r="C35" s="63"/>
      <c r="D35" s="63"/>
      <c r="E35" s="63"/>
      <c r="F35" s="63"/>
      <c r="G35" s="63"/>
      <c r="H35" s="6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62" t="s">
        <v>36</v>
      </c>
      <c r="B36" s="63"/>
      <c r="C36" s="63"/>
      <c r="D36" s="63"/>
      <c r="E36" s="63"/>
      <c r="F36" s="63"/>
      <c r="G36" s="63"/>
      <c r="H36" s="6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62" t="s">
        <v>37</v>
      </c>
      <c r="B37" s="63"/>
      <c r="C37" s="63"/>
      <c r="D37" s="63"/>
      <c r="E37" s="63"/>
      <c r="F37" s="63"/>
      <c r="G37" s="63"/>
      <c r="H37" s="6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62" t="s">
        <v>38</v>
      </c>
      <c r="B38" s="63"/>
      <c r="C38" s="63"/>
      <c r="D38" s="63"/>
      <c r="E38" s="63"/>
      <c r="F38" s="63"/>
      <c r="G38" s="63"/>
      <c r="H38" s="6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62" t="s">
        <v>39</v>
      </c>
      <c r="B39" s="63"/>
      <c r="C39" s="63"/>
      <c r="D39" s="63"/>
      <c r="E39" s="63"/>
      <c r="F39" s="63"/>
      <c r="G39" s="63"/>
      <c r="H39" s="6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62" t="s">
        <v>40</v>
      </c>
      <c r="B40" s="63"/>
      <c r="C40" s="63"/>
      <c r="D40" s="63"/>
      <c r="E40" s="63"/>
      <c r="F40" s="63"/>
      <c r="G40" s="63"/>
      <c r="H40" s="6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71" t="s">
        <v>41</v>
      </c>
      <c r="B41" s="72"/>
      <c r="C41" s="72"/>
      <c r="D41" s="72"/>
      <c r="E41" s="72"/>
      <c r="F41" s="72"/>
      <c r="G41" s="72"/>
      <c r="H41" s="7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0">
      <c r="A42" s="2" t="s">
        <v>11</v>
      </c>
      <c r="B42" s="2" t="s">
        <v>12</v>
      </c>
      <c r="C42" s="3" t="s">
        <v>13</v>
      </c>
      <c r="D42" s="2" t="s">
        <v>14</v>
      </c>
      <c r="E42" s="2" t="s">
        <v>15</v>
      </c>
      <c r="F42" s="2" t="s">
        <v>16</v>
      </c>
      <c r="G42" s="2" t="s">
        <v>17</v>
      </c>
      <c r="H42" s="2" t="s">
        <v>18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7">
        <v>1</v>
      </c>
      <c r="B43" s="13" t="s">
        <v>42</v>
      </c>
      <c r="C43" s="14" t="s">
        <v>43</v>
      </c>
      <c r="D43" s="7" t="s">
        <v>31</v>
      </c>
      <c r="E43" s="7">
        <v>1</v>
      </c>
      <c r="F43" s="15" t="s">
        <v>22</v>
      </c>
      <c r="G43" s="15">
        <v>40</v>
      </c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7">
        <v>2</v>
      </c>
      <c r="B44" s="13" t="s">
        <v>44</v>
      </c>
      <c r="C44" s="16" t="s">
        <v>30</v>
      </c>
      <c r="D44" s="7" t="s">
        <v>31</v>
      </c>
      <c r="E44" s="15">
        <v>2</v>
      </c>
      <c r="F44" s="15" t="s">
        <v>22</v>
      </c>
      <c r="G44" s="15">
        <v>5</v>
      </c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>
      <c r="A45" s="15">
        <v>3</v>
      </c>
      <c r="B45" s="9" t="s">
        <v>33</v>
      </c>
      <c r="C45" s="17" t="s">
        <v>20</v>
      </c>
      <c r="D45" s="7" t="s">
        <v>31</v>
      </c>
      <c r="E45" s="15">
        <v>2</v>
      </c>
      <c r="F45" s="15" t="s">
        <v>22</v>
      </c>
      <c r="G45" s="18">
        <v>6</v>
      </c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>
      <c r="A46" s="85" t="s">
        <v>45</v>
      </c>
      <c r="B46" s="75"/>
      <c r="C46" s="75"/>
      <c r="D46" s="75"/>
      <c r="E46" s="75"/>
      <c r="F46" s="75"/>
      <c r="G46" s="75"/>
      <c r="H46" s="7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86" t="s">
        <v>3</v>
      </c>
      <c r="B47" s="75"/>
      <c r="C47" s="75"/>
      <c r="D47" s="75"/>
      <c r="E47" s="75"/>
      <c r="F47" s="75"/>
      <c r="G47" s="75"/>
      <c r="H47" s="7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74" t="str">
        <f>"Площадь зоны: не менее "&amp;(C9*4)&amp;" кв.м."</f>
        <v>Площадь зоны: не менее 284 кв.м.</v>
      </c>
      <c r="B48" s="75"/>
      <c r="C48" s="75"/>
      <c r="D48" s="75"/>
      <c r="E48" s="75"/>
      <c r="F48" s="75"/>
      <c r="G48" s="75"/>
      <c r="H48" s="7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74" t="s">
        <v>46</v>
      </c>
      <c r="B49" s="75"/>
      <c r="C49" s="75"/>
      <c r="D49" s="75"/>
      <c r="E49" s="75"/>
      <c r="F49" s="75"/>
      <c r="G49" s="75"/>
      <c r="H49" s="7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74" t="s">
        <v>47</v>
      </c>
      <c r="B50" s="75"/>
      <c r="C50" s="75"/>
      <c r="D50" s="75"/>
      <c r="E50" s="75"/>
      <c r="F50" s="75"/>
      <c r="G50" s="75"/>
      <c r="H50" s="7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74" t="str">
        <f>"Электричество: "&amp;(G57+G58&amp;" подключения к сети  по 220 Вольт"        )</f>
        <v>Электричество: 40 подключения к сети  по 220 Вольт</v>
      </c>
      <c r="B51" s="75"/>
      <c r="C51" s="75"/>
      <c r="D51" s="75"/>
      <c r="E51" s="75"/>
      <c r="F51" s="75"/>
      <c r="G51" s="75"/>
      <c r="H51" s="7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74" t="s">
        <v>48</v>
      </c>
      <c r="B52" s="75"/>
      <c r="C52" s="75"/>
      <c r="D52" s="75"/>
      <c r="E52" s="75"/>
      <c r="F52" s="75"/>
      <c r="G52" s="75"/>
      <c r="H52" s="7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74" t="str">
        <f>"Покрытие пола: ковролин  - "&amp;(C9*4)&amp;" м2 на всю зону"</f>
        <v>Покрытие пола: ковролин  - 284 м2 на всю зону</v>
      </c>
      <c r="B53" s="75"/>
      <c r="C53" s="75"/>
      <c r="D53" s="75"/>
      <c r="E53" s="75"/>
      <c r="F53" s="75"/>
      <c r="G53" s="75"/>
      <c r="H53" s="7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74" t="s">
        <v>49</v>
      </c>
      <c r="B54" s="75"/>
      <c r="C54" s="75"/>
      <c r="D54" s="75"/>
      <c r="E54" s="75"/>
      <c r="F54" s="75"/>
      <c r="G54" s="75"/>
      <c r="H54" s="7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74" t="s">
        <v>50</v>
      </c>
      <c r="B55" s="75"/>
      <c r="C55" s="75"/>
      <c r="D55" s="75"/>
      <c r="E55" s="75"/>
      <c r="F55" s="75"/>
      <c r="G55" s="75"/>
      <c r="H55" s="7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0">
      <c r="A56" s="13" t="s">
        <v>11</v>
      </c>
      <c r="B56" s="7" t="s">
        <v>12</v>
      </c>
      <c r="C56" s="7" t="s">
        <v>13</v>
      </c>
      <c r="D56" s="7" t="s">
        <v>14</v>
      </c>
      <c r="E56" s="7" t="s">
        <v>15</v>
      </c>
      <c r="F56" s="7" t="s">
        <v>16</v>
      </c>
      <c r="G56" s="7" t="s">
        <v>17</v>
      </c>
      <c r="H56" s="7" t="s">
        <v>18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7">
        <v>1</v>
      </c>
      <c r="B57" s="19" t="s">
        <v>51</v>
      </c>
      <c r="C57" s="49" t="s">
        <v>151</v>
      </c>
      <c r="D57" s="7" t="s">
        <v>21</v>
      </c>
      <c r="E57" s="7">
        <v>1</v>
      </c>
      <c r="F57" s="7" t="s">
        <v>22</v>
      </c>
      <c r="G57" s="7">
        <v>20</v>
      </c>
      <c r="H57" s="21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>
      <c r="A58" s="7">
        <v>2</v>
      </c>
      <c r="B58" s="19" t="s">
        <v>52</v>
      </c>
      <c r="C58" s="49" t="s">
        <v>146</v>
      </c>
      <c r="D58" s="7" t="s">
        <v>21</v>
      </c>
      <c r="E58" s="7">
        <v>1</v>
      </c>
      <c r="F58" s="7" t="s">
        <v>22</v>
      </c>
      <c r="G58" s="7">
        <v>20</v>
      </c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>
      <c r="A59" s="15">
        <v>3</v>
      </c>
      <c r="B59" s="19" t="s">
        <v>53</v>
      </c>
      <c r="C59" s="49" t="s">
        <v>148</v>
      </c>
      <c r="D59" s="7" t="s">
        <v>21</v>
      </c>
      <c r="E59" s="7">
        <v>1</v>
      </c>
      <c r="F59" s="7" t="s">
        <v>22</v>
      </c>
      <c r="G59" s="7">
        <v>20</v>
      </c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>
      <c r="A60" s="15">
        <v>4</v>
      </c>
      <c r="B60" s="19" t="s">
        <v>54</v>
      </c>
      <c r="C60" s="49" t="s">
        <v>149</v>
      </c>
      <c r="D60" s="7" t="s">
        <v>21</v>
      </c>
      <c r="E60" s="15">
        <v>1</v>
      </c>
      <c r="F60" s="7" t="s">
        <v>22</v>
      </c>
      <c r="G60" s="7">
        <v>20</v>
      </c>
      <c r="H60" s="2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>
      <c r="A61" s="15">
        <v>5</v>
      </c>
      <c r="B61" s="5" t="s">
        <v>55</v>
      </c>
      <c r="C61" s="49" t="s">
        <v>138</v>
      </c>
      <c r="D61" s="7" t="s">
        <v>21</v>
      </c>
      <c r="E61" s="15">
        <v>1</v>
      </c>
      <c r="F61" s="7" t="s">
        <v>22</v>
      </c>
      <c r="G61" s="15">
        <v>2</v>
      </c>
      <c r="H61" s="21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>
      <c r="A62" s="15">
        <v>6</v>
      </c>
      <c r="B62" s="5" t="s">
        <v>56</v>
      </c>
      <c r="C62" s="20"/>
      <c r="D62" s="7" t="s">
        <v>57</v>
      </c>
      <c r="E62" s="15">
        <v>1</v>
      </c>
      <c r="F62" s="7" t="s">
        <v>22</v>
      </c>
      <c r="G62" s="15">
        <v>2</v>
      </c>
      <c r="H62" s="2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75">
      <c r="A63" s="15">
        <v>7</v>
      </c>
      <c r="B63" s="5" t="s">
        <v>58</v>
      </c>
      <c r="C63" s="49" t="s">
        <v>140</v>
      </c>
      <c r="D63" s="7" t="s">
        <v>21</v>
      </c>
      <c r="E63" s="15">
        <v>1</v>
      </c>
      <c r="F63" s="7" t="s">
        <v>22</v>
      </c>
      <c r="G63" s="15">
        <v>1</v>
      </c>
      <c r="H63" s="21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30">
      <c r="A64" s="15">
        <v>8</v>
      </c>
      <c r="B64" s="5" t="s">
        <v>59</v>
      </c>
      <c r="C64" s="49" t="s">
        <v>139</v>
      </c>
      <c r="D64" s="7" t="s">
        <v>21</v>
      </c>
      <c r="E64" s="15">
        <v>1</v>
      </c>
      <c r="F64" s="7" t="s">
        <v>22</v>
      </c>
      <c r="G64" s="15">
        <v>1</v>
      </c>
      <c r="H64" s="21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30">
      <c r="A65" s="15">
        <v>9</v>
      </c>
      <c r="B65" s="19" t="s">
        <v>152</v>
      </c>
      <c r="C65" s="20" t="s">
        <v>153</v>
      </c>
      <c r="D65" s="15" t="s">
        <v>60</v>
      </c>
      <c r="E65" s="15">
        <v>1</v>
      </c>
      <c r="F65" s="7" t="s">
        <v>22</v>
      </c>
      <c r="G65" s="7">
        <f>G57+G63</f>
        <v>21</v>
      </c>
      <c r="H65" s="21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30">
      <c r="A66" s="15">
        <v>10</v>
      </c>
      <c r="B66" s="19" t="s">
        <v>132</v>
      </c>
      <c r="C66" s="50" t="s">
        <v>154</v>
      </c>
      <c r="D66" s="15" t="s">
        <v>60</v>
      </c>
      <c r="E66" s="15">
        <v>1</v>
      </c>
      <c r="F66" s="7" t="s">
        <v>22</v>
      </c>
      <c r="G66" s="7">
        <f>$G$57</f>
        <v>20</v>
      </c>
      <c r="H66" s="21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30">
      <c r="A67" s="15">
        <v>11</v>
      </c>
      <c r="B67" s="19" t="s">
        <v>133</v>
      </c>
      <c r="C67" s="50" t="s">
        <v>143</v>
      </c>
      <c r="D67" s="15" t="s">
        <v>60</v>
      </c>
      <c r="E67" s="15">
        <v>1</v>
      </c>
      <c r="F67" s="7" t="s">
        <v>22</v>
      </c>
      <c r="G67" s="15">
        <v>1</v>
      </c>
      <c r="H67" s="21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30">
      <c r="A68" s="15">
        <v>12</v>
      </c>
      <c r="B68" s="19" t="s">
        <v>131</v>
      </c>
      <c r="C68" s="50" t="s">
        <v>155</v>
      </c>
      <c r="D68" s="15" t="s">
        <v>60</v>
      </c>
      <c r="E68" s="15">
        <v>1</v>
      </c>
      <c r="F68" s="7" t="s">
        <v>22</v>
      </c>
      <c r="G68" s="7">
        <f t="shared" ref="G68:G69" si="0">$G$57</f>
        <v>20</v>
      </c>
      <c r="H68" s="21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72">
      <c r="A69" s="15">
        <v>13</v>
      </c>
      <c r="B69" s="19" t="s">
        <v>150</v>
      </c>
      <c r="C69" s="50" t="s">
        <v>156</v>
      </c>
      <c r="D69" s="15" t="s">
        <v>60</v>
      </c>
      <c r="E69" s="15">
        <v>1</v>
      </c>
      <c r="F69" s="7" t="s">
        <v>22</v>
      </c>
      <c r="G69" s="7">
        <f t="shared" si="0"/>
        <v>20</v>
      </c>
      <c r="H69" s="21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30">
      <c r="A70" s="15">
        <v>14</v>
      </c>
      <c r="B70" s="19" t="s">
        <v>130</v>
      </c>
      <c r="C70" s="49" t="s">
        <v>157</v>
      </c>
      <c r="D70" s="15" t="s">
        <v>60</v>
      </c>
      <c r="E70" s="15">
        <v>1</v>
      </c>
      <c r="F70" s="7" t="s">
        <v>22</v>
      </c>
      <c r="G70" s="7">
        <f>G65</f>
        <v>21</v>
      </c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30">
      <c r="A71" s="15">
        <v>15</v>
      </c>
      <c r="B71" s="19" t="s">
        <v>129</v>
      </c>
      <c r="C71" s="49" t="s">
        <v>158</v>
      </c>
      <c r="D71" s="15" t="s">
        <v>60</v>
      </c>
      <c r="E71" s="15">
        <v>1</v>
      </c>
      <c r="F71" s="7" t="s">
        <v>22</v>
      </c>
      <c r="G71" s="7">
        <f>G65</f>
        <v>21</v>
      </c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30">
      <c r="A72" s="15">
        <v>16</v>
      </c>
      <c r="B72" s="19" t="s">
        <v>128</v>
      </c>
      <c r="C72" s="50" t="s">
        <v>159</v>
      </c>
      <c r="D72" s="15" t="s">
        <v>60</v>
      </c>
      <c r="E72" s="15">
        <v>1</v>
      </c>
      <c r="F72" s="7" t="s">
        <v>22</v>
      </c>
      <c r="G72" s="7">
        <f>G65</f>
        <v>21</v>
      </c>
      <c r="H72" s="21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30">
      <c r="A73" s="15">
        <v>17</v>
      </c>
      <c r="B73" s="19" t="s">
        <v>127</v>
      </c>
      <c r="C73" s="50" t="s">
        <v>160</v>
      </c>
      <c r="D73" s="15" t="s">
        <v>60</v>
      </c>
      <c r="E73" s="15">
        <v>1</v>
      </c>
      <c r="F73" s="7" t="s">
        <v>22</v>
      </c>
      <c r="G73" s="7">
        <f>$G$57</f>
        <v>20</v>
      </c>
      <c r="H73" s="21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30">
      <c r="A74" s="15">
        <v>18</v>
      </c>
      <c r="B74" s="19" t="s">
        <v>141</v>
      </c>
      <c r="C74" s="50" t="s">
        <v>142</v>
      </c>
      <c r="D74" s="15" t="s">
        <v>60</v>
      </c>
      <c r="E74" s="15">
        <v>1</v>
      </c>
      <c r="F74" s="7" t="s">
        <v>22</v>
      </c>
      <c r="G74" s="7">
        <f>G65</f>
        <v>21</v>
      </c>
      <c r="H74" s="21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30">
      <c r="A75" s="15">
        <v>19</v>
      </c>
      <c r="B75" s="19" t="s">
        <v>126</v>
      </c>
      <c r="C75" s="49" t="s">
        <v>161</v>
      </c>
      <c r="D75" s="15" t="s">
        <v>60</v>
      </c>
      <c r="E75" s="15">
        <v>1</v>
      </c>
      <c r="F75" s="7" t="s">
        <v>22</v>
      </c>
      <c r="G75" s="7">
        <f t="shared" ref="G75:G78" si="1">$G$57</f>
        <v>20</v>
      </c>
      <c r="H75" s="21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30">
      <c r="A76" s="15">
        <v>20</v>
      </c>
      <c r="B76" s="19" t="s">
        <v>125</v>
      </c>
      <c r="C76" s="50" t="s">
        <v>144</v>
      </c>
      <c r="D76" s="15" t="s">
        <v>60</v>
      </c>
      <c r="E76" s="15">
        <v>1</v>
      </c>
      <c r="F76" s="7" t="s">
        <v>22</v>
      </c>
      <c r="G76" s="7">
        <f t="shared" si="1"/>
        <v>20</v>
      </c>
      <c r="H76" s="21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30">
      <c r="A77" s="15">
        <v>21</v>
      </c>
      <c r="B77" s="19" t="s">
        <v>124</v>
      </c>
      <c r="C77" s="20" t="s">
        <v>162</v>
      </c>
      <c r="D77" s="15" t="s">
        <v>60</v>
      </c>
      <c r="E77" s="15">
        <v>1</v>
      </c>
      <c r="F77" s="7" t="s">
        <v>22</v>
      </c>
      <c r="G77" s="7">
        <f t="shared" si="1"/>
        <v>20</v>
      </c>
      <c r="H77" s="21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30">
      <c r="A78" s="15">
        <v>22</v>
      </c>
      <c r="B78" s="19" t="s">
        <v>123</v>
      </c>
      <c r="C78" s="49" t="s">
        <v>163</v>
      </c>
      <c r="D78" s="15" t="s">
        <v>60</v>
      </c>
      <c r="E78" s="15">
        <v>1</v>
      </c>
      <c r="F78" s="7" t="s">
        <v>22</v>
      </c>
      <c r="G78" s="7">
        <f t="shared" si="1"/>
        <v>20</v>
      </c>
      <c r="H78" s="21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30">
      <c r="A79" s="15">
        <v>23</v>
      </c>
      <c r="B79" s="19" t="s">
        <v>122</v>
      </c>
      <c r="C79" s="49" t="s">
        <v>164</v>
      </c>
      <c r="D79" s="15" t="s">
        <v>60</v>
      </c>
      <c r="E79" s="15">
        <v>1</v>
      </c>
      <c r="F79" s="7" t="s">
        <v>22</v>
      </c>
      <c r="G79" s="7">
        <f>G65</f>
        <v>21</v>
      </c>
      <c r="H79" s="21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30">
      <c r="A80" s="15">
        <v>24</v>
      </c>
      <c r="B80" s="19" t="s">
        <v>121</v>
      </c>
      <c r="C80" s="50" t="s">
        <v>165</v>
      </c>
      <c r="D80" s="15" t="s">
        <v>60</v>
      </c>
      <c r="E80" s="15">
        <v>1</v>
      </c>
      <c r="F80" s="7" t="s">
        <v>22</v>
      </c>
      <c r="G80" s="7">
        <f t="shared" ref="G80:G85" si="2">$G$57</f>
        <v>20</v>
      </c>
      <c r="H80" s="21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s="48" customFormat="1">
      <c r="A81" s="15">
        <v>25</v>
      </c>
      <c r="B81" s="19" t="s">
        <v>120</v>
      </c>
      <c r="C81" s="49" t="s">
        <v>166</v>
      </c>
      <c r="D81" s="15"/>
      <c r="E81" s="15"/>
      <c r="F81" s="15"/>
      <c r="G81" s="15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30">
      <c r="A82" s="15">
        <v>26</v>
      </c>
      <c r="B82" s="19" t="s">
        <v>134</v>
      </c>
      <c r="C82" s="49" t="s">
        <v>167</v>
      </c>
      <c r="D82" s="15" t="s">
        <v>60</v>
      </c>
      <c r="E82" s="15">
        <v>1</v>
      </c>
      <c r="F82" s="7" t="s">
        <v>22</v>
      </c>
      <c r="G82" s="7">
        <f t="shared" si="2"/>
        <v>20</v>
      </c>
      <c r="H82" s="2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30">
      <c r="A83" s="15">
        <v>27</v>
      </c>
      <c r="B83" s="19" t="s">
        <v>135</v>
      </c>
      <c r="C83" s="49" t="s">
        <v>145</v>
      </c>
      <c r="D83" s="15" t="s">
        <v>60</v>
      </c>
      <c r="E83" s="15">
        <v>1</v>
      </c>
      <c r="F83" s="7" t="s">
        <v>22</v>
      </c>
      <c r="G83" s="7">
        <f t="shared" si="2"/>
        <v>20</v>
      </c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30">
      <c r="A84" s="15">
        <v>28</v>
      </c>
      <c r="B84" s="19" t="s">
        <v>136</v>
      </c>
      <c r="C84" s="49" t="s">
        <v>168</v>
      </c>
      <c r="D84" s="15" t="s">
        <v>60</v>
      </c>
      <c r="E84" s="15">
        <v>1</v>
      </c>
      <c r="F84" s="7" t="s">
        <v>22</v>
      </c>
      <c r="G84" s="7">
        <f t="shared" si="2"/>
        <v>20</v>
      </c>
      <c r="H84" s="21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17" customHeight="1">
      <c r="A85" s="15">
        <v>29</v>
      </c>
      <c r="B85" s="19" t="s">
        <v>61</v>
      </c>
      <c r="C85" s="20" t="s">
        <v>60</v>
      </c>
      <c r="D85" s="15" t="s">
        <v>60</v>
      </c>
      <c r="E85" s="15">
        <v>1</v>
      </c>
      <c r="F85" s="7" t="s">
        <v>22</v>
      </c>
      <c r="G85" s="7">
        <f t="shared" si="2"/>
        <v>20</v>
      </c>
      <c r="H85" s="21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>
      <c r="A86" s="15">
        <v>30</v>
      </c>
      <c r="B86" s="19" t="s">
        <v>29</v>
      </c>
      <c r="C86" s="20" t="s">
        <v>30</v>
      </c>
      <c r="D86" s="7" t="s">
        <v>31</v>
      </c>
      <c r="E86" s="15">
        <v>1</v>
      </c>
      <c r="F86" s="7" t="s">
        <v>22</v>
      </c>
      <c r="G86" s="7">
        <f>G57+G63</f>
        <v>21</v>
      </c>
      <c r="H86" s="21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>
      <c r="A87" s="15">
        <v>31</v>
      </c>
      <c r="B87" s="19" t="s">
        <v>32</v>
      </c>
      <c r="C87" s="20" t="s">
        <v>62</v>
      </c>
      <c r="D87" s="7" t="s">
        <v>31</v>
      </c>
      <c r="E87" s="15">
        <v>1</v>
      </c>
      <c r="F87" s="7" t="s">
        <v>22</v>
      </c>
      <c r="G87" s="7">
        <f>G57+G63</f>
        <v>21</v>
      </c>
      <c r="H87" s="21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>
      <c r="A88" s="15">
        <v>32</v>
      </c>
      <c r="B88" s="21" t="s">
        <v>42</v>
      </c>
      <c r="C88" s="12" t="s">
        <v>20</v>
      </c>
      <c r="D88" s="7" t="s">
        <v>31</v>
      </c>
      <c r="E88" s="4">
        <v>1</v>
      </c>
      <c r="F88" s="7" t="s">
        <v>22</v>
      </c>
      <c r="G88" s="4">
        <v>1</v>
      </c>
      <c r="H88" s="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5">
        <v>33</v>
      </c>
      <c r="B89" s="23" t="s">
        <v>33</v>
      </c>
      <c r="C89" s="12" t="s">
        <v>20</v>
      </c>
      <c r="D89" s="7" t="s">
        <v>31</v>
      </c>
      <c r="E89" s="4">
        <v>2</v>
      </c>
      <c r="F89" s="4" t="s">
        <v>22</v>
      </c>
      <c r="G89" s="4">
        <v>2</v>
      </c>
      <c r="H89" s="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6.25" customHeight="1">
      <c r="A90" s="77" t="s">
        <v>63</v>
      </c>
      <c r="B90" s="67"/>
      <c r="C90" s="67"/>
      <c r="D90" s="67"/>
      <c r="E90" s="67"/>
      <c r="F90" s="67"/>
      <c r="G90" s="67"/>
      <c r="H90" s="7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8.5" customHeight="1">
      <c r="A91" s="24" t="s">
        <v>11</v>
      </c>
      <c r="B91" s="2" t="s">
        <v>12</v>
      </c>
      <c r="C91" s="2" t="s">
        <v>13</v>
      </c>
      <c r="D91" s="2" t="s">
        <v>14</v>
      </c>
      <c r="E91" s="2" t="s">
        <v>15</v>
      </c>
      <c r="F91" s="2" t="s">
        <v>16</v>
      </c>
      <c r="G91" s="2" t="s">
        <v>17</v>
      </c>
      <c r="H91" s="2" t="s">
        <v>18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25">
        <v>1</v>
      </c>
      <c r="B92" s="26" t="s">
        <v>64</v>
      </c>
      <c r="C92" s="27" t="s">
        <v>65</v>
      </c>
      <c r="D92" s="28" t="s">
        <v>66</v>
      </c>
      <c r="E92" s="29">
        <v>1</v>
      </c>
      <c r="F92" s="29" t="s">
        <v>22</v>
      </c>
      <c r="G92" s="8">
        <f t="shared" ref="G92:G94" si="3">E92</f>
        <v>1</v>
      </c>
      <c r="H92" s="3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1">
        <v>2</v>
      </c>
      <c r="B93" s="30" t="s">
        <v>67</v>
      </c>
      <c r="C93" s="27" t="s">
        <v>68</v>
      </c>
      <c r="D93" s="28" t="s">
        <v>66</v>
      </c>
      <c r="E93" s="4">
        <v>2</v>
      </c>
      <c r="F93" s="8" t="s">
        <v>22</v>
      </c>
      <c r="G93" s="8">
        <f t="shared" si="3"/>
        <v>2</v>
      </c>
      <c r="H93" s="3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1">
        <v>3</v>
      </c>
      <c r="B94" s="30" t="s">
        <v>69</v>
      </c>
      <c r="C94" s="27" t="s">
        <v>70</v>
      </c>
      <c r="D94" s="28" t="s">
        <v>66</v>
      </c>
      <c r="E94" s="8">
        <v>1</v>
      </c>
      <c r="F94" s="8" t="s">
        <v>22</v>
      </c>
      <c r="G94" s="8">
        <f t="shared" si="3"/>
        <v>1</v>
      </c>
      <c r="H94" s="3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79" t="s">
        <v>71</v>
      </c>
      <c r="B95" s="67"/>
      <c r="C95" s="67"/>
      <c r="D95" s="67"/>
      <c r="E95" s="67"/>
      <c r="F95" s="67"/>
      <c r="G95" s="67"/>
      <c r="H95" s="7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80" t="s">
        <v>3</v>
      </c>
      <c r="B96" s="81"/>
      <c r="C96" s="81"/>
      <c r="D96" s="81"/>
      <c r="E96" s="81"/>
      <c r="F96" s="81"/>
      <c r="G96" s="81"/>
      <c r="H96" s="8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62" t="s">
        <v>72</v>
      </c>
      <c r="B97" s="63"/>
      <c r="C97" s="63"/>
      <c r="D97" s="63"/>
      <c r="E97" s="63"/>
      <c r="F97" s="63"/>
      <c r="G97" s="63"/>
      <c r="H97" s="6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62" t="s">
        <v>73</v>
      </c>
      <c r="B98" s="63"/>
      <c r="C98" s="63"/>
      <c r="D98" s="63"/>
      <c r="E98" s="63"/>
      <c r="F98" s="63"/>
      <c r="G98" s="63"/>
      <c r="H98" s="6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62" t="s">
        <v>74</v>
      </c>
      <c r="B99" s="63"/>
      <c r="C99" s="63"/>
      <c r="D99" s="63"/>
      <c r="E99" s="63"/>
      <c r="F99" s="63"/>
      <c r="G99" s="63"/>
      <c r="H99" s="6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62" t="s">
        <v>75</v>
      </c>
      <c r="B100" s="63"/>
      <c r="C100" s="63"/>
      <c r="D100" s="63"/>
      <c r="E100" s="63"/>
      <c r="F100" s="63"/>
      <c r="G100" s="63"/>
      <c r="H100" s="6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>
      <c r="A101" s="62" t="s">
        <v>76</v>
      </c>
      <c r="B101" s="63"/>
      <c r="C101" s="63"/>
      <c r="D101" s="63"/>
      <c r="E101" s="63"/>
      <c r="F101" s="63"/>
      <c r="G101" s="63"/>
      <c r="H101" s="6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62" t="s">
        <v>77</v>
      </c>
      <c r="B102" s="63"/>
      <c r="C102" s="63"/>
      <c r="D102" s="63"/>
      <c r="E102" s="63"/>
      <c r="F102" s="63"/>
      <c r="G102" s="63"/>
      <c r="H102" s="6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62" t="s">
        <v>78</v>
      </c>
      <c r="B103" s="63"/>
      <c r="C103" s="63"/>
      <c r="D103" s="63"/>
      <c r="E103" s="63"/>
      <c r="F103" s="63"/>
      <c r="G103" s="63"/>
      <c r="H103" s="6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71" t="s">
        <v>79</v>
      </c>
      <c r="B104" s="72"/>
      <c r="C104" s="72"/>
      <c r="D104" s="72"/>
      <c r="E104" s="72"/>
      <c r="F104" s="72"/>
      <c r="G104" s="72"/>
      <c r="H104" s="7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32" t="s">
        <v>11</v>
      </c>
      <c r="B105" s="3" t="s">
        <v>12</v>
      </c>
      <c r="C105" s="3" t="s">
        <v>13</v>
      </c>
      <c r="D105" s="33" t="s">
        <v>14</v>
      </c>
      <c r="E105" s="33" t="s">
        <v>15</v>
      </c>
      <c r="F105" s="33" t="s">
        <v>16</v>
      </c>
      <c r="G105" s="33" t="s">
        <v>17</v>
      </c>
      <c r="H105" s="33" t="s">
        <v>18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8">
        <v>1</v>
      </c>
      <c r="B106" s="34" t="s">
        <v>29</v>
      </c>
      <c r="C106" s="12" t="s">
        <v>30</v>
      </c>
      <c r="D106" s="8" t="s">
        <v>31</v>
      </c>
      <c r="E106" s="4">
        <v>1</v>
      </c>
      <c r="F106" s="8" t="s">
        <v>22</v>
      </c>
      <c r="G106" s="4">
        <v>1</v>
      </c>
      <c r="H106" s="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8">
        <v>2</v>
      </c>
      <c r="B107" s="34" t="s">
        <v>32</v>
      </c>
      <c r="C107" s="12" t="s">
        <v>20</v>
      </c>
      <c r="D107" s="8" t="s">
        <v>31</v>
      </c>
      <c r="E107" s="4">
        <v>1</v>
      </c>
      <c r="F107" s="8" t="s">
        <v>22</v>
      </c>
      <c r="G107" s="4">
        <v>1</v>
      </c>
      <c r="H107" s="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8">
        <v>3</v>
      </c>
      <c r="B108" s="34" t="s">
        <v>80</v>
      </c>
      <c r="C108" s="27" t="s">
        <v>81</v>
      </c>
      <c r="D108" s="8" t="s">
        <v>31</v>
      </c>
      <c r="E108" s="4">
        <v>2</v>
      </c>
      <c r="F108" s="8" t="s">
        <v>22</v>
      </c>
      <c r="G108" s="4">
        <v>2</v>
      </c>
      <c r="H108" s="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mergeCells count="66">
    <mergeCell ref="C7:D7"/>
    <mergeCell ref="E7:F7"/>
    <mergeCell ref="G7:H7"/>
    <mergeCell ref="A4:B4"/>
    <mergeCell ref="C4:H4"/>
    <mergeCell ref="A5:C5"/>
    <mergeCell ref="D5:H5"/>
    <mergeCell ref="A49:H49"/>
    <mergeCell ref="A50:H50"/>
    <mergeCell ref="A51:H51"/>
    <mergeCell ref="A52:H52"/>
    <mergeCell ref="A40:H40"/>
    <mergeCell ref="A41:H41"/>
    <mergeCell ref="A46:H46"/>
    <mergeCell ref="A47:H47"/>
    <mergeCell ref="A48:H48"/>
    <mergeCell ref="A35:H35"/>
    <mergeCell ref="A36:H36"/>
    <mergeCell ref="A37:H37"/>
    <mergeCell ref="A38:H38"/>
    <mergeCell ref="A39:H39"/>
    <mergeCell ref="A21:H21"/>
    <mergeCell ref="A22:H22"/>
    <mergeCell ref="A32:H32"/>
    <mergeCell ref="A33:H33"/>
    <mergeCell ref="A34:H34"/>
    <mergeCell ref="A16:H16"/>
    <mergeCell ref="A17:H17"/>
    <mergeCell ref="A18:H18"/>
    <mergeCell ref="A19:H19"/>
    <mergeCell ref="A20:H20"/>
    <mergeCell ref="A13:H13"/>
    <mergeCell ref="A14:H14"/>
    <mergeCell ref="A15:H15"/>
    <mergeCell ref="A11:B11"/>
    <mergeCell ref="C11:H11"/>
    <mergeCell ref="A12:B12"/>
    <mergeCell ref="C12:H12"/>
    <mergeCell ref="A104:H104"/>
    <mergeCell ref="A53:H53"/>
    <mergeCell ref="A54:H54"/>
    <mergeCell ref="A55:H55"/>
    <mergeCell ref="A90:H90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:H1"/>
    <mergeCell ref="A2:H2"/>
    <mergeCell ref="A3:H3"/>
    <mergeCell ref="A103:H103"/>
    <mergeCell ref="C10:H10"/>
    <mergeCell ref="A10:B10"/>
    <mergeCell ref="A6:B6"/>
    <mergeCell ref="C6:H6"/>
    <mergeCell ref="A9:B9"/>
    <mergeCell ref="C9:H9"/>
    <mergeCell ref="A8:B8"/>
    <mergeCell ref="C8:D8"/>
    <mergeCell ref="E8:F8"/>
    <mergeCell ref="G8:H8"/>
    <mergeCell ref="A7:B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3"/>
  <sheetViews>
    <sheetView workbookViewId="0">
      <selection activeCell="A3" sqref="A3:H1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65" t="s">
        <v>0</v>
      </c>
      <c r="B1" s="63"/>
      <c r="C1" s="63"/>
      <c r="D1" s="63"/>
      <c r="E1" s="63"/>
      <c r="F1" s="63"/>
      <c r="G1" s="63"/>
      <c r="H1" s="6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66" t="s">
        <v>119</v>
      </c>
      <c r="B2" s="67"/>
      <c r="C2" s="67"/>
      <c r="D2" s="67"/>
      <c r="E2" s="67"/>
      <c r="F2" s="67"/>
      <c r="G2" s="67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69" t="s">
        <v>1</v>
      </c>
      <c r="B3" s="70"/>
      <c r="C3" s="70"/>
      <c r="D3" s="70"/>
      <c r="E3" s="70"/>
      <c r="F3" s="70"/>
      <c r="G3" s="70"/>
      <c r="H3" s="7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69" t="s">
        <v>198</v>
      </c>
      <c r="B4" s="69"/>
      <c r="C4" s="87" t="str">
        <f>'Информация о Чемпионате'!B5</f>
        <v>Калужская область</v>
      </c>
      <c r="D4" s="87"/>
      <c r="E4" s="87"/>
      <c r="F4" s="87"/>
      <c r="G4" s="87"/>
      <c r="H4" s="8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69" t="s">
        <v>199</v>
      </c>
      <c r="B5" s="69"/>
      <c r="C5" s="69"/>
      <c r="D5" s="87" t="str">
        <f>'Информация о Чемпионате'!B6</f>
        <v>Федеральный технопарк профессионального образования</v>
      </c>
      <c r="E5" s="87"/>
      <c r="F5" s="87"/>
      <c r="G5" s="87"/>
      <c r="H5" s="8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69" t="s">
        <v>200</v>
      </c>
      <c r="B6" s="69"/>
      <c r="C6" s="69" t="str">
        <f>'Информация о Чемпионате'!B7</f>
        <v>г. Калуга, 1-й Академический пр., 5, корп. 1</v>
      </c>
      <c r="D6" s="69"/>
      <c r="E6" s="69"/>
      <c r="F6" s="69"/>
      <c r="G6" s="69"/>
      <c r="H6" s="6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69" t="s">
        <v>201</v>
      </c>
      <c r="B7" s="69"/>
      <c r="C7" s="69" t="str">
        <f>'Информация о Чемпионате'!B9</f>
        <v>Агарков Олег Владимирович</v>
      </c>
      <c r="D7" s="69"/>
      <c r="E7" s="69" t="str">
        <f>'Информация о Чемпионате'!B10</f>
        <v>oleg@ufaga.ru</v>
      </c>
      <c r="F7" s="69"/>
      <c r="G7" s="69">
        <f>'Информация о Чемпионате'!B13</f>
        <v>0</v>
      </c>
      <c r="H7" s="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9" t="s">
        <v>202</v>
      </c>
      <c r="B8" s="69"/>
      <c r="C8" s="69">
        <f>'Информация о Чемпионате'!B12</f>
        <v>0</v>
      </c>
      <c r="D8" s="69"/>
      <c r="E8" s="69">
        <f>'Информация о Чемпионате'!B11</f>
        <v>79610462412</v>
      </c>
      <c r="F8" s="69"/>
      <c r="G8" s="69">
        <f>'Информация о Чемпионате'!B14</f>
        <v>0</v>
      </c>
      <c r="H8" s="6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69" t="s">
        <v>203</v>
      </c>
      <c r="B9" s="69"/>
      <c r="C9" s="69">
        <f>'Информация о Чемпионате'!B17</f>
        <v>71</v>
      </c>
      <c r="D9" s="69"/>
      <c r="E9" s="69"/>
      <c r="F9" s="69"/>
      <c r="G9" s="69"/>
      <c r="H9" s="6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69" t="s">
        <v>204</v>
      </c>
      <c r="B10" s="69"/>
      <c r="C10" s="69">
        <f>'Информация о Чемпионате'!B15</f>
        <v>68</v>
      </c>
      <c r="D10" s="69"/>
      <c r="E10" s="69"/>
      <c r="F10" s="69"/>
      <c r="G10" s="69"/>
      <c r="H10" s="6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69" t="s">
        <v>205</v>
      </c>
      <c r="B11" s="69"/>
      <c r="C11" s="69">
        <f>'Информация о Чемпионате'!B16</f>
        <v>51</v>
      </c>
      <c r="D11" s="69"/>
      <c r="E11" s="69"/>
      <c r="F11" s="69"/>
      <c r="G11" s="69"/>
      <c r="H11" s="6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69" t="s">
        <v>206</v>
      </c>
      <c r="B12" s="69"/>
      <c r="C12" s="69" t="str">
        <f>'Информация о Чемпионате'!B8</f>
        <v>14.04.2025 - 17.04.2025, 18.04.2025 - 21.04.2025</v>
      </c>
      <c r="D12" s="69"/>
      <c r="E12" s="69"/>
      <c r="F12" s="69"/>
      <c r="G12" s="69"/>
      <c r="H12" s="6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91" t="str">
        <f>"1. Зона для работ предусмотренных в Модулях обязательных к выполнению (инвариант)  ("&amp;C11&amp;" рабочих мест)"</f>
        <v>1. Зона для работ предусмотренных в Модулях обязательных к выполнению (инвариант)  (51 рабочих мест)</v>
      </c>
      <c r="B13" s="75"/>
      <c r="C13" s="75"/>
      <c r="D13" s="75"/>
      <c r="E13" s="75"/>
      <c r="F13" s="75"/>
      <c r="G13" s="75"/>
      <c r="H13" s="9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88" t="s">
        <v>82</v>
      </c>
      <c r="B14" s="89"/>
      <c r="C14" s="89"/>
      <c r="D14" s="89"/>
      <c r="E14" s="89"/>
      <c r="F14" s="89"/>
      <c r="G14" s="89"/>
      <c r="H14" s="9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80" t="s">
        <v>3</v>
      </c>
      <c r="B15" s="81"/>
      <c r="C15" s="81"/>
      <c r="D15" s="81"/>
      <c r="E15" s="81"/>
      <c r="F15" s="81"/>
      <c r="G15" s="81"/>
      <c r="H15" s="8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62" t="str">
        <f>"Площадь зоны: не менее "&amp;(C11*4)&amp;" кв.м."</f>
        <v>Площадь зоны: не менее 204 кв.м.</v>
      </c>
      <c r="B16" s="63"/>
      <c r="C16" s="63"/>
      <c r="D16" s="63"/>
      <c r="E16" s="63"/>
      <c r="F16" s="63"/>
      <c r="G16" s="63"/>
      <c r="H16" s="6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62" t="s">
        <v>83</v>
      </c>
      <c r="B17" s="63"/>
      <c r="C17" s="63"/>
      <c r="D17" s="63"/>
      <c r="E17" s="63"/>
      <c r="F17" s="63"/>
      <c r="G17" s="63"/>
      <c r="H17" s="6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62" t="s">
        <v>84</v>
      </c>
      <c r="B18" s="63"/>
      <c r="C18" s="63"/>
      <c r="D18" s="63"/>
      <c r="E18" s="63"/>
      <c r="F18" s="63"/>
      <c r="G18" s="63"/>
      <c r="H18" s="6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62" t="str">
        <f>"Электричество: "&amp;C12&amp;" подключения к сети  по 220 Вольт"</f>
        <v>Электричество: 14.04.2025 - 17.04.2025, 18.04.2025 - 21.04.2025 подключения к сети  по 220 Вольт</v>
      </c>
      <c r="B19" s="63"/>
      <c r="C19" s="63"/>
      <c r="D19" s="63"/>
      <c r="E19" s="63"/>
      <c r="F19" s="63"/>
      <c r="G19" s="63"/>
      <c r="H19" s="6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62" t="s">
        <v>85</v>
      </c>
      <c r="B20" s="63"/>
      <c r="C20" s="63"/>
      <c r="D20" s="63"/>
      <c r="E20" s="63"/>
      <c r="F20" s="63"/>
      <c r="G20" s="63"/>
      <c r="H20" s="6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4" t="e">
        <f>"Покрытие пола: ковролин  - "&amp;(C12*4)&amp; "м2 на всю зону"</f>
        <v>#VALUE!</v>
      </c>
      <c r="B21" s="63"/>
      <c r="C21" s="63"/>
      <c r="D21" s="63"/>
      <c r="E21" s="63"/>
      <c r="F21" s="63"/>
      <c r="G21" s="63"/>
      <c r="H21" s="6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62" t="s">
        <v>86</v>
      </c>
      <c r="B22" s="63"/>
      <c r="C22" s="63"/>
      <c r="D22" s="63"/>
      <c r="E22" s="63"/>
      <c r="F22" s="63"/>
      <c r="G22" s="63"/>
      <c r="H22" s="6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71" t="s">
        <v>87</v>
      </c>
      <c r="B23" s="72"/>
      <c r="C23" s="72"/>
      <c r="D23" s="72"/>
      <c r="E23" s="72"/>
      <c r="F23" s="72"/>
      <c r="G23" s="72"/>
      <c r="H23" s="7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>
      <c r="A24" s="33" t="s">
        <v>11</v>
      </c>
      <c r="B24" s="33" t="s">
        <v>12</v>
      </c>
      <c r="C24" s="3" t="s">
        <v>13</v>
      </c>
      <c r="D24" s="33" t="s">
        <v>14</v>
      </c>
      <c r="E24" s="33" t="s">
        <v>15</v>
      </c>
      <c r="F24" s="33" t="s">
        <v>16</v>
      </c>
      <c r="G24" s="33" t="s">
        <v>17</v>
      </c>
      <c r="H24" s="33" t="s">
        <v>18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5">
      <c r="A25" s="8">
        <v>1</v>
      </c>
      <c r="B25" s="5" t="s">
        <v>51</v>
      </c>
      <c r="C25" s="49" t="s">
        <v>151</v>
      </c>
      <c r="D25" s="7" t="s">
        <v>21</v>
      </c>
      <c r="E25" s="4">
        <v>1</v>
      </c>
      <c r="F25" s="4" t="s">
        <v>22</v>
      </c>
      <c r="G25" s="8">
        <f t="shared" ref="G25:G53" si="0">E25*$C$11</f>
        <v>51</v>
      </c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8">
        <v>2</v>
      </c>
      <c r="B26" s="5" t="s">
        <v>88</v>
      </c>
      <c r="C26" s="49" t="s">
        <v>146</v>
      </c>
      <c r="D26" s="7" t="s">
        <v>21</v>
      </c>
      <c r="E26" s="4">
        <v>2</v>
      </c>
      <c r="F26" s="4" t="s">
        <v>22</v>
      </c>
      <c r="G26" s="8">
        <f t="shared" si="0"/>
        <v>102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8">
        <v>3</v>
      </c>
      <c r="B27" s="5" t="s">
        <v>90</v>
      </c>
      <c r="C27" s="49" t="s">
        <v>147</v>
      </c>
      <c r="D27" s="7" t="s">
        <v>21</v>
      </c>
      <c r="E27" s="4">
        <v>1</v>
      </c>
      <c r="F27" s="4" t="s">
        <v>22</v>
      </c>
      <c r="G27" s="8">
        <f t="shared" si="0"/>
        <v>51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5">
      <c r="A28" s="8">
        <v>4</v>
      </c>
      <c r="B28" s="5" t="s">
        <v>59</v>
      </c>
      <c r="C28" s="49" t="s">
        <v>139</v>
      </c>
      <c r="D28" s="7" t="s">
        <v>21</v>
      </c>
      <c r="E28" s="4">
        <v>1</v>
      </c>
      <c r="F28" s="4" t="s">
        <v>22</v>
      </c>
      <c r="G28" s="8">
        <f t="shared" si="0"/>
        <v>51</v>
      </c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8">
        <v>5</v>
      </c>
      <c r="B29" s="5" t="s">
        <v>53</v>
      </c>
      <c r="C29" s="49" t="s">
        <v>148</v>
      </c>
      <c r="D29" s="7" t="s">
        <v>21</v>
      </c>
      <c r="E29" s="4">
        <v>1</v>
      </c>
      <c r="F29" s="4" t="s">
        <v>22</v>
      </c>
      <c r="G29" s="8">
        <f t="shared" si="0"/>
        <v>51</v>
      </c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9.25">
      <c r="A30" s="8">
        <v>6</v>
      </c>
      <c r="B30" s="5" t="s">
        <v>91</v>
      </c>
      <c r="C30" s="12" t="s">
        <v>89</v>
      </c>
      <c r="D30" s="7" t="s">
        <v>21</v>
      </c>
      <c r="E30" s="4">
        <v>1</v>
      </c>
      <c r="F30" s="4" t="s">
        <v>22</v>
      </c>
      <c r="G30" s="8">
        <f t="shared" si="0"/>
        <v>51</v>
      </c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8">
        <v>7</v>
      </c>
      <c r="B31" s="5" t="s">
        <v>54</v>
      </c>
      <c r="C31" s="49" t="s">
        <v>149</v>
      </c>
      <c r="D31" s="7" t="s">
        <v>21</v>
      </c>
      <c r="E31" s="4">
        <v>1</v>
      </c>
      <c r="F31" s="4" t="s">
        <v>22</v>
      </c>
      <c r="G31" s="8">
        <f t="shared" si="0"/>
        <v>51</v>
      </c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51" customFormat="1" ht="30">
      <c r="A32" s="8">
        <v>8</v>
      </c>
      <c r="B32" s="19" t="s">
        <v>132</v>
      </c>
      <c r="C32" s="50" t="s">
        <v>154</v>
      </c>
      <c r="D32" s="15" t="s">
        <v>60</v>
      </c>
      <c r="E32" s="8">
        <v>1</v>
      </c>
      <c r="F32" s="8" t="s">
        <v>22</v>
      </c>
      <c r="G32" s="8">
        <f t="shared" ref="G32" si="1">E32*$C$11</f>
        <v>51</v>
      </c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47" customFormat="1" ht="30">
      <c r="A33" s="8">
        <v>9</v>
      </c>
      <c r="B33" s="19" t="s">
        <v>131</v>
      </c>
      <c r="C33" s="50" t="s">
        <v>155</v>
      </c>
      <c r="D33" s="15" t="s">
        <v>60</v>
      </c>
      <c r="E33" s="8">
        <v>1</v>
      </c>
      <c r="F33" s="8" t="s">
        <v>22</v>
      </c>
      <c r="G33" s="8">
        <f t="shared" si="0"/>
        <v>51</v>
      </c>
      <c r="H33" s="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72">
      <c r="A34" s="8">
        <v>10</v>
      </c>
      <c r="B34" s="19" t="s">
        <v>150</v>
      </c>
      <c r="C34" s="50" t="s">
        <v>156</v>
      </c>
      <c r="D34" s="15" t="s">
        <v>60</v>
      </c>
      <c r="E34" s="4">
        <v>1</v>
      </c>
      <c r="F34" s="4" t="s">
        <v>22</v>
      </c>
      <c r="G34" s="8">
        <f t="shared" si="0"/>
        <v>51</v>
      </c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8">
        <v>11</v>
      </c>
      <c r="B35" s="19" t="s">
        <v>130</v>
      </c>
      <c r="C35" s="49" t="s">
        <v>157</v>
      </c>
      <c r="D35" s="15" t="s">
        <v>60</v>
      </c>
      <c r="E35" s="4">
        <v>1</v>
      </c>
      <c r="F35" s="4" t="s">
        <v>22</v>
      </c>
      <c r="G35" s="8">
        <f t="shared" si="0"/>
        <v>51</v>
      </c>
      <c r="H35" s="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8">
        <v>12</v>
      </c>
      <c r="B36" s="19" t="s">
        <v>129</v>
      </c>
      <c r="C36" s="49" t="s">
        <v>158</v>
      </c>
      <c r="D36" s="15" t="s">
        <v>60</v>
      </c>
      <c r="E36" s="4">
        <v>1</v>
      </c>
      <c r="F36" s="4" t="s">
        <v>22</v>
      </c>
      <c r="G36" s="8">
        <f t="shared" si="0"/>
        <v>51</v>
      </c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51" customFormat="1">
      <c r="A37" s="8">
        <v>13</v>
      </c>
      <c r="B37" s="19" t="s">
        <v>128</v>
      </c>
      <c r="C37" s="50" t="s">
        <v>159</v>
      </c>
      <c r="D37" s="15"/>
      <c r="E37" s="8"/>
      <c r="F37" s="8"/>
      <c r="G37" s="8"/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51" customFormat="1">
      <c r="A38" s="8">
        <v>14</v>
      </c>
      <c r="B38" s="19" t="s">
        <v>127</v>
      </c>
      <c r="C38" s="50" t="s">
        <v>160</v>
      </c>
      <c r="D38" s="15"/>
      <c r="E38" s="8"/>
      <c r="F38" s="8"/>
      <c r="G38" s="8"/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51" customFormat="1">
      <c r="A39" s="8">
        <v>15</v>
      </c>
      <c r="B39" s="19" t="s">
        <v>141</v>
      </c>
      <c r="C39" s="50" t="s">
        <v>142</v>
      </c>
      <c r="D39" s="15"/>
      <c r="E39" s="8"/>
      <c r="F39" s="8"/>
      <c r="G39" s="8"/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51" customFormat="1">
      <c r="A40" s="8">
        <v>16</v>
      </c>
      <c r="B40" s="19" t="s">
        <v>126</v>
      </c>
      <c r="C40" s="49" t="s">
        <v>161</v>
      </c>
      <c r="D40" s="15"/>
      <c r="E40" s="8"/>
      <c r="F40" s="8"/>
      <c r="G40" s="8"/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51" customFormat="1">
      <c r="A41" s="8">
        <v>17</v>
      </c>
      <c r="B41" s="19" t="s">
        <v>125</v>
      </c>
      <c r="C41" s="50" t="s">
        <v>144</v>
      </c>
      <c r="D41" s="15"/>
      <c r="E41" s="8"/>
      <c r="F41" s="8"/>
      <c r="G41" s="8"/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51" customFormat="1">
      <c r="A42" s="8">
        <v>18</v>
      </c>
      <c r="B42" s="19" t="s">
        <v>124</v>
      </c>
      <c r="C42" s="20" t="s">
        <v>162</v>
      </c>
      <c r="D42" s="15"/>
      <c r="E42" s="8"/>
      <c r="F42" s="8"/>
      <c r="G42" s="8"/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51" customFormat="1" ht="30">
      <c r="A43" s="8">
        <v>19</v>
      </c>
      <c r="B43" s="19" t="s">
        <v>123</v>
      </c>
      <c r="C43" s="49" t="s">
        <v>163</v>
      </c>
      <c r="D43" s="15"/>
      <c r="E43" s="8"/>
      <c r="F43" s="8"/>
      <c r="G43" s="8"/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8">
        <v>20</v>
      </c>
      <c r="B44" s="19" t="s">
        <v>122</v>
      </c>
      <c r="C44" s="49" t="s">
        <v>164</v>
      </c>
      <c r="D44" s="15" t="s">
        <v>60</v>
      </c>
      <c r="E44" s="4">
        <v>1</v>
      </c>
      <c r="F44" s="4" t="s">
        <v>22</v>
      </c>
      <c r="G44" s="8">
        <f t="shared" si="0"/>
        <v>51</v>
      </c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8">
        <v>21</v>
      </c>
      <c r="B45" s="19" t="s">
        <v>121</v>
      </c>
      <c r="C45" s="50" t="s">
        <v>165</v>
      </c>
      <c r="D45" s="15" t="s">
        <v>60</v>
      </c>
      <c r="E45" s="4">
        <v>1</v>
      </c>
      <c r="F45" s="4" t="s">
        <v>22</v>
      </c>
      <c r="G45" s="8">
        <f t="shared" si="0"/>
        <v>51</v>
      </c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8">
        <v>22</v>
      </c>
      <c r="B46" s="19" t="s">
        <v>120</v>
      </c>
      <c r="C46" s="49" t="s">
        <v>166</v>
      </c>
      <c r="D46" s="15" t="s">
        <v>60</v>
      </c>
      <c r="E46" s="4">
        <v>1</v>
      </c>
      <c r="F46" s="4" t="s">
        <v>22</v>
      </c>
      <c r="G46" s="8">
        <f t="shared" si="0"/>
        <v>51</v>
      </c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8">
        <v>23</v>
      </c>
      <c r="B47" s="19" t="s">
        <v>134</v>
      </c>
      <c r="C47" s="49" t="s">
        <v>167</v>
      </c>
      <c r="D47" s="15" t="s">
        <v>60</v>
      </c>
      <c r="E47" s="4">
        <v>1</v>
      </c>
      <c r="F47" s="4" t="s">
        <v>22</v>
      </c>
      <c r="G47" s="8">
        <f t="shared" si="0"/>
        <v>51</v>
      </c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8">
        <v>24</v>
      </c>
      <c r="B48" s="19" t="s">
        <v>135</v>
      </c>
      <c r="C48" s="49" t="s">
        <v>145</v>
      </c>
      <c r="D48" s="15" t="s">
        <v>60</v>
      </c>
      <c r="E48" s="4">
        <v>1</v>
      </c>
      <c r="F48" s="4" t="s">
        <v>22</v>
      </c>
      <c r="G48" s="8">
        <f t="shared" si="0"/>
        <v>51</v>
      </c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8">
        <v>25</v>
      </c>
      <c r="B49" s="19" t="s">
        <v>136</v>
      </c>
      <c r="C49" s="49" t="s">
        <v>168</v>
      </c>
      <c r="D49" s="15" t="s">
        <v>60</v>
      </c>
      <c r="E49" s="4">
        <v>1</v>
      </c>
      <c r="F49" s="4" t="s">
        <v>22</v>
      </c>
      <c r="G49" s="8">
        <f t="shared" si="0"/>
        <v>51</v>
      </c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8">
        <v>26</v>
      </c>
      <c r="B50" s="10" t="s">
        <v>137</v>
      </c>
      <c r="C50" s="49" t="s">
        <v>169</v>
      </c>
      <c r="D50" s="15" t="s">
        <v>60</v>
      </c>
      <c r="E50" s="4">
        <v>1</v>
      </c>
      <c r="F50" s="4" t="s">
        <v>22</v>
      </c>
      <c r="G50" s="8">
        <f t="shared" si="0"/>
        <v>51</v>
      </c>
      <c r="H50" s="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8">
        <v>27</v>
      </c>
      <c r="B51" s="19" t="s">
        <v>152</v>
      </c>
      <c r="C51" s="12" t="s">
        <v>153</v>
      </c>
      <c r="D51" s="15" t="s">
        <v>60</v>
      </c>
      <c r="E51" s="4">
        <v>1</v>
      </c>
      <c r="F51" s="4" t="s">
        <v>22</v>
      </c>
      <c r="G51" s="8">
        <f t="shared" si="0"/>
        <v>51</v>
      </c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8">
        <v>28</v>
      </c>
      <c r="B52" s="5" t="s">
        <v>92</v>
      </c>
      <c r="C52" s="12" t="s">
        <v>30</v>
      </c>
      <c r="D52" s="8" t="s">
        <v>31</v>
      </c>
      <c r="E52" s="4">
        <v>1</v>
      </c>
      <c r="F52" s="4" t="s">
        <v>22</v>
      </c>
      <c r="G52" s="8">
        <f t="shared" si="0"/>
        <v>51</v>
      </c>
      <c r="H52" s="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9.25">
      <c r="A53" s="8">
        <v>29</v>
      </c>
      <c r="B53" s="5" t="s">
        <v>93</v>
      </c>
      <c r="C53" s="6" t="s">
        <v>20</v>
      </c>
      <c r="D53" s="8" t="s">
        <v>31</v>
      </c>
      <c r="E53" s="4">
        <v>1</v>
      </c>
      <c r="F53" s="4" t="s">
        <v>22</v>
      </c>
      <c r="G53" s="8">
        <f t="shared" si="0"/>
        <v>51</v>
      </c>
      <c r="H53" s="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</sheetData>
  <mergeCells count="36">
    <mergeCell ref="A5:C5"/>
    <mergeCell ref="D5:H5"/>
    <mergeCell ref="A23:H23"/>
    <mergeCell ref="A15:H15"/>
    <mergeCell ref="A16:H16"/>
    <mergeCell ref="A22:H22"/>
    <mergeCell ref="A13:H13"/>
    <mergeCell ref="A17:H17"/>
    <mergeCell ref="A18:H18"/>
    <mergeCell ref="A19:H19"/>
    <mergeCell ref="A20:H20"/>
    <mergeCell ref="A21:H21"/>
    <mergeCell ref="A1:H1"/>
    <mergeCell ref="A2:H2"/>
    <mergeCell ref="A3:H3"/>
    <mergeCell ref="A4:B4"/>
    <mergeCell ref="C4:H4"/>
    <mergeCell ref="A14:H14"/>
    <mergeCell ref="A9:B9"/>
    <mergeCell ref="A10:B10"/>
    <mergeCell ref="A11:B11"/>
    <mergeCell ref="A6:B6"/>
    <mergeCell ref="C6:H6"/>
    <mergeCell ref="A7:B7"/>
    <mergeCell ref="C7:D7"/>
    <mergeCell ref="E7:F7"/>
    <mergeCell ref="G7:H7"/>
    <mergeCell ref="A8:B8"/>
    <mergeCell ref="C8:D8"/>
    <mergeCell ref="A12:B12"/>
    <mergeCell ref="C12:H12"/>
    <mergeCell ref="E8:F8"/>
    <mergeCell ref="G8:H8"/>
    <mergeCell ref="C9:H9"/>
    <mergeCell ref="C10:H10"/>
    <mergeCell ref="C11:H1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6"/>
  <sheetViews>
    <sheetView workbookViewId="0">
      <selection activeCell="A3" sqref="A3:H1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65" t="s">
        <v>0</v>
      </c>
      <c r="B1" s="63"/>
      <c r="C1" s="63"/>
      <c r="D1" s="63"/>
      <c r="E1" s="63"/>
      <c r="F1" s="63"/>
      <c r="G1" s="63"/>
      <c r="H1" s="6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66" t="s">
        <v>119</v>
      </c>
      <c r="B2" s="67"/>
      <c r="C2" s="67"/>
      <c r="D2" s="67"/>
      <c r="E2" s="67"/>
      <c r="F2" s="67"/>
      <c r="G2" s="67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69" t="s">
        <v>1</v>
      </c>
      <c r="B3" s="70"/>
      <c r="C3" s="70"/>
      <c r="D3" s="70"/>
      <c r="E3" s="70"/>
      <c r="F3" s="70"/>
      <c r="G3" s="70"/>
      <c r="H3" s="7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69" t="s">
        <v>198</v>
      </c>
      <c r="B4" s="69"/>
      <c r="C4" s="87" t="str">
        <f>'Информация о Чемпионате'!B5</f>
        <v>Калужская область</v>
      </c>
      <c r="D4" s="87"/>
      <c r="E4" s="87"/>
      <c r="F4" s="87"/>
      <c r="G4" s="87"/>
      <c r="H4" s="8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69" t="s">
        <v>199</v>
      </c>
      <c r="B5" s="69"/>
      <c r="C5" s="69"/>
      <c r="D5" s="87" t="str">
        <f>'Информация о Чемпионате'!B6</f>
        <v>Федеральный технопарк профессионального образования</v>
      </c>
      <c r="E5" s="87"/>
      <c r="F5" s="87"/>
      <c r="G5" s="87"/>
      <c r="H5" s="8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69" t="s">
        <v>200</v>
      </c>
      <c r="B6" s="69"/>
      <c r="C6" s="69" t="str">
        <f>'Информация о Чемпионате'!B7</f>
        <v>г. Калуга, 1-й Академический пр., 5, корп. 1</v>
      </c>
      <c r="D6" s="69"/>
      <c r="E6" s="69"/>
      <c r="F6" s="69"/>
      <c r="G6" s="69"/>
      <c r="H6" s="6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69" t="s">
        <v>201</v>
      </c>
      <c r="B7" s="69"/>
      <c r="C7" s="69" t="str">
        <f>'Информация о Чемпионате'!B9</f>
        <v>Агарков Олег Владимирович</v>
      </c>
      <c r="D7" s="69"/>
      <c r="E7" s="69" t="str">
        <f>'Информация о Чемпионате'!B10</f>
        <v>oleg@ufaga.ru</v>
      </c>
      <c r="F7" s="69"/>
      <c r="G7" s="69">
        <f>'Информация о Чемпионате'!B13</f>
        <v>0</v>
      </c>
      <c r="H7" s="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9" t="s">
        <v>202</v>
      </c>
      <c r="B8" s="69"/>
      <c r="C8" s="69">
        <f>'Информация о Чемпионате'!B12</f>
        <v>0</v>
      </c>
      <c r="D8" s="69"/>
      <c r="E8" s="69">
        <f>'Информация о Чемпионате'!B11</f>
        <v>79610462412</v>
      </c>
      <c r="F8" s="69"/>
      <c r="G8" s="69">
        <f>'Информация о Чемпионате'!B14</f>
        <v>0</v>
      </c>
      <c r="H8" s="6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69" t="s">
        <v>203</v>
      </c>
      <c r="B9" s="69"/>
      <c r="C9" s="69">
        <f>'Информация о Чемпионате'!B17</f>
        <v>71</v>
      </c>
      <c r="D9" s="69"/>
      <c r="E9" s="69"/>
      <c r="F9" s="69"/>
      <c r="G9" s="69"/>
      <c r="H9" s="6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69" t="s">
        <v>204</v>
      </c>
      <c r="B10" s="69"/>
      <c r="C10" s="69">
        <f>'Информация о Чемпионате'!B15</f>
        <v>68</v>
      </c>
      <c r="D10" s="69"/>
      <c r="E10" s="69"/>
      <c r="F10" s="69"/>
      <c r="G10" s="69"/>
      <c r="H10" s="6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69" t="s">
        <v>205</v>
      </c>
      <c r="B11" s="69"/>
      <c r="C11" s="69">
        <f>'Информация о Чемпионате'!B16</f>
        <v>51</v>
      </c>
      <c r="D11" s="69"/>
      <c r="E11" s="69"/>
      <c r="F11" s="69"/>
      <c r="G11" s="69"/>
      <c r="H11" s="6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69" t="s">
        <v>206</v>
      </c>
      <c r="B12" s="69"/>
      <c r="C12" s="69" t="str">
        <f>'Информация о Чемпионате'!B8</f>
        <v>14.04.2025 - 17.04.2025, 18.04.2025 - 21.04.2025</v>
      </c>
      <c r="D12" s="69"/>
      <c r="E12" s="69"/>
      <c r="F12" s="69"/>
      <c r="G12" s="69"/>
      <c r="H12" s="6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91" t="s">
        <v>94</v>
      </c>
      <c r="B13" s="75"/>
      <c r="C13" s="75"/>
      <c r="D13" s="75"/>
      <c r="E13" s="75"/>
      <c r="F13" s="75"/>
      <c r="G13" s="75"/>
      <c r="H13" s="9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93" t="s">
        <v>95</v>
      </c>
      <c r="B14" s="75"/>
      <c r="C14" s="75"/>
      <c r="D14" s="75"/>
      <c r="E14" s="75"/>
      <c r="F14" s="75"/>
      <c r="G14" s="75"/>
      <c r="H14" s="7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4.25" customHeight="1">
      <c r="A15" s="35" t="s">
        <v>11</v>
      </c>
      <c r="B15" s="28" t="s">
        <v>12</v>
      </c>
      <c r="C15" s="2" t="s">
        <v>13</v>
      </c>
      <c r="D15" s="28" t="s">
        <v>14</v>
      </c>
      <c r="E15" s="28" t="s">
        <v>15</v>
      </c>
      <c r="F15" s="28" t="s">
        <v>16</v>
      </c>
      <c r="G15" s="2" t="s">
        <v>17</v>
      </c>
      <c r="H15" s="2" t="s">
        <v>18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6">
        <v>1</v>
      </c>
      <c r="B16" s="10" t="s">
        <v>96</v>
      </c>
      <c r="C16" s="12" t="s">
        <v>20</v>
      </c>
      <c r="D16" s="7" t="s">
        <v>57</v>
      </c>
      <c r="E16" s="4">
        <v>6</v>
      </c>
      <c r="F16" s="4" t="s">
        <v>97</v>
      </c>
      <c r="G16" s="8">
        <f t="shared" ref="G16:G17" si="0">E16</f>
        <v>6</v>
      </c>
      <c r="H16" s="3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6">
        <v>2</v>
      </c>
      <c r="B17" s="10" t="s">
        <v>98</v>
      </c>
      <c r="C17" s="12" t="s">
        <v>20</v>
      </c>
      <c r="D17" s="7" t="s">
        <v>57</v>
      </c>
      <c r="E17" s="4">
        <v>1</v>
      </c>
      <c r="F17" s="4" t="s">
        <v>22</v>
      </c>
      <c r="G17" s="8">
        <f t="shared" si="0"/>
        <v>1</v>
      </c>
      <c r="H17" s="3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6">
        <v>3</v>
      </c>
      <c r="B18" s="10" t="s">
        <v>99</v>
      </c>
      <c r="C18" s="12" t="s">
        <v>20</v>
      </c>
      <c r="D18" s="7" t="s">
        <v>57</v>
      </c>
      <c r="E18" s="4">
        <v>1</v>
      </c>
      <c r="F18" s="4" t="s">
        <v>22</v>
      </c>
      <c r="G18" s="8">
        <v>50</v>
      </c>
      <c r="H18" s="3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7">
        <v>4</v>
      </c>
      <c r="B19" s="10" t="s">
        <v>100</v>
      </c>
      <c r="C19" s="12" t="s">
        <v>20</v>
      </c>
      <c r="D19" s="7" t="s">
        <v>57</v>
      </c>
      <c r="E19" s="4">
        <v>1</v>
      </c>
      <c r="F19" s="4" t="s">
        <v>22</v>
      </c>
      <c r="G19" s="8">
        <f t="shared" ref="G19:G21" si="1">E19</f>
        <v>1</v>
      </c>
      <c r="H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6">
        <v>5</v>
      </c>
      <c r="B20" s="10" t="s">
        <v>101</v>
      </c>
      <c r="C20" s="12" t="s">
        <v>20</v>
      </c>
      <c r="D20" s="7" t="s">
        <v>57</v>
      </c>
      <c r="E20" s="4">
        <v>1</v>
      </c>
      <c r="F20" s="4" t="s">
        <v>97</v>
      </c>
      <c r="G20" s="8">
        <f t="shared" si="1"/>
        <v>1</v>
      </c>
      <c r="H20" s="3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>
        <v>6</v>
      </c>
      <c r="B21" s="10" t="s">
        <v>102</v>
      </c>
      <c r="C21" s="12" t="s">
        <v>20</v>
      </c>
      <c r="D21" s="7" t="s">
        <v>57</v>
      </c>
      <c r="E21" s="4">
        <v>1</v>
      </c>
      <c r="F21" s="4" t="s">
        <v>22</v>
      </c>
      <c r="G21" s="8">
        <f t="shared" si="1"/>
        <v>1</v>
      </c>
      <c r="H21" s="3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7">
        <v>7</v>
      </c>
      <c r="B22" s="10" t="s">
        <v>103</v>
      </c>
      <c r="C22" s="12" t="s">
        <v>20</v>
      </c>
      <c r="D22" s="7" t="s">
        <v>57</v>
      </c>
      <c r="E22" s="4">
        <v>1</v>
      </c>
      <c r="F22" s="4" t="s">
        <v>22</v>
      </c>
      <c r="G22" s="8">
        <v>25</v>
      </c>
      <c r="H22" s="3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6">
        <v>8</v>
      </c>
      <c r="B23" s="10" t="s">
        <v>104</v>
      </c>
      <c r="C23" s="12" t="s">
        <v>20</v>
      </c>
      <c r="D23" s="7" t="s">
        <v>57</v>
      </c>
      <c r="E23" s="4">
        <v>1</v>
      </c>
      <c r="F23" s="4" t="s">
        <v>97</v>
      </c>
      <c r="G23" s="8">
        <f>E23</f>
        <v>1</v>
      </c>
      <c r="H23" s="3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6">
        <v>9</v>
      </c>
      <c r="B24" s="10" t="s">
        <v>105</v>
      </c>
      <c r="C24" s="12" t="s">
        <v>20</v>
      </c>
      <c r="D24" s="7" t="s">
        <v>57</v>
      </c>
      <c r="E24" s="4">
        <v>1</v>
      </c>
      <c r="F24" s="4" t="s">
        <v>22</v>
      </c>
      <c r="G24" s="8">
        <v>20</v>
      </c>
      <c r="H24" s="3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7">
        <v>10</v>
      </c>
      <c r="B25" s="10" t="s">
        <v>106</v>
      </c>
      <c r="C25" s="12" t="s">
        <v>20</v>
      </c>
      <c r="D25" s="7" t="s">
        <v>57</v>
      </c>
      <c r="E25" s="4">
        <v>1</v>
      </c>
      <c r="F25" s="4" t="s">
        <v>22</v>
      </c>
      <c r="G25" s="8">
        <f t="shared" ref="G25:G26" si="2">E25</f>
        <v>1</v>
      </c>
      <c r="H25" s="3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6">
        <v>11</v>
      </c>
      <c r="B26" s="10" t="s">
        <v>107</v>
      </c>
      <c r="C26" s="12" t="s">
        <v>20</v>
      </c>
      <c r="D26" s="7" t="s">
        <v>57</v>
      </c>
      <c r="E26" s="4">
        <v>1</v>
      </c>
      <c r="F26" s="4" t="s">
        <v>22</v>
      </c>
      <c r="G26" s="8">
        <f t="shared" si="2"/>
        <v>1</v>
      </c>
      <c r="H26" s="3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6">
        <v>12</v>
      </c>
      <c r="B27" s="39" t="s">
        <v>108</v>
      </c>
      <c r="C27" s="12" t="s">
        <v>20</v>
      </c>
      <c r="D27" s="7" t="s">
        <v>57</v>
      </c>
      <c r="E27" s="4">
        <v>1</v>
      </c>
      <c r="F27" s="4" t="s">
        <v>22</v>
      </c>
      <c r="G27" s="35">
        <v>30</v>
      </c>
      <c r="H27" s="3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7">
        <v>13</v>
      </c>
      <c r="B28" s="39" t="s">
        <v>109</v>
      </c>
      <c r="C28" s="12" t="s">
        <v>20</v>
      </c>
      <c r="D28" s="7" t="s">
        <v>57</v>
      </c>
      <c r="E28" s="4">
        <v>1</v>
      </c>
      <c r="F28" s="4" t="s">
        <v>22</v>
      </c>
      <c r="G28" s="35">
        <v>30</v>
      </c>
      <c r="H28" s="3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6">
        <v>14</v>
      </c>
      <c r="B29" s="39" t="s">
        <v>110</v>
      </c>
      <c r="C29" s="12" t="s">
        <v>20</v>
      </c>
      <c r="D29" s="7" t="s">
        <v>57</v>
      </c>
      <c r="E29" s="4">
        <v>1</v>
      </c>
      <c r="F29" s="4" t="s">
        <v>22</v>
      </c>
      <c r="G29" s="35">
        <v>30</v>
      </c>
      <c r="H29" s="3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</sheetData>
  <mergeCells count="27">
    <mergeCell ref="A14:H14"/>
    <mergeCell ref="A1:H1"/>
    <mergeCell ref="A2:H2"/>
    <mergeCell ref="A9:B9"/>
    <mergeCell ref="A10:B10"/>
    <mergeCell ref="A3:H3"/>
    <mergeCell ref="A13:H13"/>
    <mergeCell ref="A11:B11"/>
    <mergeCell ref="A4:B4"/>
    <mergeCell ref="C4:H4"/>
    <mergeCell ref="A5:C5"/>
    <mergeCell ref="D5:H5"/>
    <mergeCell ref="A6:B6"/>
    <mergeCell ref="C6:H6"/>
    <mergeCell ref="A7:B7"/>
    <mergeCell ref="C7:D7"/>
    <mergeCell ref="E7:F7"/>
    <mergeCell ref="G7:H7"/>
    <mergeCell ref="C10:H10"/>
    <mergeCell ref="C11:H11"/>
    <mergeCell ref="A12:B12"/>
    <mergeCell ref="C12:H12"/>
    <mergeCell ref="A8:B8"/>
    <mergeCell ref="C8:D8"/>
    <mergeCell ref="E8:F8"/>
    <mergeCell ref="G8:H8"/>
    <mergeCell ref="C9:H9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B31" sqref="B3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>
      <c r="A1" s="65" t="s">
        <v>0</v>
      </c>
      <c r="B1" s="63"/>
      <c r="C1" s="63"/>
      <c r="D1" s="63"/>
      <c r="E1" s="63"/>
      <c r="F1" s="63"/>
      <c r="G1" s="6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66" t="s">
        <v>118</v>
      </c>
      <c r="B2" s="67"/>
      <c r="C2" s="67"/>
      <c r="D2" s="67"/>
      <c r="E2" s="67"/>
      <c r="F2" s="67"/>
      <c r="G2" s="6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77" t="s">
        <v>111</v>
      </c>
      <c r="B3" s="67"/>
      <c r="C3" s="67"/>
      <c r="D3" s="67"/>
      <c r="E3" s="67"/>
      <c r="F3" s="67"/>
      <c r="G3" s="7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>
      <c r="A4" s="2" t="s">
        <v>11</v>
      </c>
      <c r="B4" s="2" t="s">
        <v>12</v>
      </c>
      <c r="C4" s="3" t="s">
        <v>13</v>
      </c>
      <c r="D4" s="2" t="s">
        <v>14</v>
      </c>
      <c r="E4" s="2" t="s">
        <v>15</v>
      </c>
      <c r="F4" s="2" t="s">
        <v>16</v>
      </c>
      <c r="G4" s="2" t="s">
        <v>112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>
      <c r="A5" s="40">
        <v>1</v>
      </c>
      <c r="B5" s="41" t="s">
        <v>54</v>
      </c>
      <c r="C5" s="14" t="s">
        <v>113</v>
      </c>
      <c r="D5" s="40"/>
      <c r="E5" s="42">
        <v>1</v>
      </c>
      <c r="F5" s="42" t="s">
        <v>22</v>
      </c>
      <c r="G5" s="94" t="s">
        <v>114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>
      <c r="A6" s="40">
        <v>2</v>
      </c>
      <c r="B6" s="41" t="s">
        <v>53</v>
      </c>
      <c r="C6" s="14" t="s">
        <v>113</v>
      </c>
      <c r="D6" s="40"/>
      <c r="E6" s="42">
        <v>1</v>
      </c>
      <c r="F6" s="42" t="s">
        <v>22</v>
      </c>
      <c r="G6" s="9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40">
        <v>3</v>
      </c>
      <c r="B7" s="41" t="s">
        <v>115</v>
      </c>
      <c r="C7" s="21"/>
      <c r="D7" s="29"/>
      <c r="E7" s="42">
        <v>1</v>
      </c>
      <c r="F7" s="42" t="s">
        <v>22</v>
      </c>
      <c r="G7" s="9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>
      <c r="A8" s="40">
        <v>4</v>
      </c>
      <c r="B8" s="43" t="s">
        <v>116</v>
      </c>
      <c r="C8" s="14" t="s">
        <v>117</v>
      </c>
      <c r="D8" s="44"/>
      <c r="E8" s="45">
        <v>1</v>
      </c>
      <c r="F8" s="42" t="s">
        <v>22</v>
      </c>
      <c r="G8" s="9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33">
        <v>5</v>
      </c>
      <c r="B9" s="30"/>
      <c r="C9" s="46"/>
      <c r="D9" s="28"/>
      <c r="E9" s="2"/>
      <c r="F9" s="2"/>
      <c r="G9" s="3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33">
        <v>6</v>
      </c>
      <c r="B10" s="24"/>
      <c r="C10" s="46"/>
      <c r="D10" s="28"/>
      <c r="E10" s="2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G1"/>
    <mergeCell ref="A2:G2"/>
    <mergeCell ref="A3:G3"/>
    <mergeCell ref="G5:G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2025-04-07T07:36:38Z</dcterms:modified>
</cp:coreProperties>
</file>