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Агрономия (Основная)\"/>
    </mc:Choice>
  </mc:AlternateContent>
  <xr:revisionPtr revIDLastSave="0" documentId="13_ncr:1_{83A8ACC0-33B0-4904-811A-B295187EFB2B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85" i="5"/>
  <c r="G61" i="1"/>
  <c r="G48" i="5"/>
  <c r="G33" i="5"/>
  <c r="G26" i="5"/>
  <c r="G27" i="5"/>
  <c r="G28" i="5"/>
  <c r="G25" i="5"/>
  <c r="G23" i="5"/>
  <c r="G62" i="1"/>
  <c r="G56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101" i="4"/>
  <c r="G87" i="5"/>
  <c r="G72" i="5"/>
  <c r="G71" i="5"/>
  <c r="G35" i="5"/>
  <c r="G34" i="5"/>
  <c r="G19" i="5"/>
  <c r="G20" i="5"/>
  <c r="G21" i="5"/>
  <c r="G22" i="5"/>
  <c r="G18" i="5"/>
  <c r="G63" i="4"/>
  <c r="G57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36" i="5"/>
  <c r="G24" i="5"/>
  <c r="G29" i="5"/>
  <c r="G32" i="5"/>
  <c r="G70" i="5"/>
  <c r="G96" i="5"/>
  <c r="G88" i="5"/>
  <c r="G95" i="5"/>
  <c r="G94" i="5"/>
  <c r="F94" i="5"/>
  <c r="F96" i="5" s="1"/>
  <c r="G93" i="5"/>
  <c r="G92" i="5"/>
  <c r="F90" i="5"/>
  <c r="F92" i="5" s="1"/>
  <c r="F93" i="5" s="1"/>
  <c r="F95" i="5" s="1"/>
  <c r="G86" i="5"/>
  <c r="G102" i="4"/>
  <c r="G99" i="4"/>
  <c r="G97" i="4"/>
  <c r="G95" i="4"/>
  <c r="G94" i="4"/>
  <c r="G93" i="4"/>
  <c r="G92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<sst xmlns="http://schemas.openxmlformats.org/spreadsheetml/2006/main" count="940" uniqueCount="354">
  <si>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</si>
  <si>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</si>
  <si>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</si>
  <si>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</si>
  <si>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</si>
  <si>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</si>
  <si>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</si>
  <si>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</si>
  <si>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</si>
  <si>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</si>
  <si>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</si>
  <si>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</si>
  <si>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</si>
  <si>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</si>
  <si>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</si>
  <si>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</si>
  <si>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</si>
  <si>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</si>
  <si>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</si>
  <si>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</si>
  <si>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</si>
  <si>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</si>
  <si>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</si>
  <si>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</si>
  <si>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</si>
  <si>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</si>
  <si>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</si>
  <si>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</si>
  <si>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</si>
  <si>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</si>
  <si>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</si>
  <si>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</si>
  <si>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</si>
  <si>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</si>
  <si>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</si>
  <si>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</si>
  <si>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</si>
  <si>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</si>
  <si>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</si>
  <si>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</si>
  <si>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</si>
  <si>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</si>
  <si>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</si>
  <si>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</si>
  <si>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</si>
  <si>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</si>
  <si>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</si>
  <si>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</si>
  <si>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</si>
  <si>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Количество экспертов (ГЭ+ЭН+ИЭ+РГО) + ТАП</t>
  </si>
  <si>
    <t>РГО - руководитель группы оценки</t>
  </si>
  <si>
    <t>Количество конкурсантов</t>
  </si>
  <si>
    <t xml:space="preserve">Количество конкурсантов: </t>
  </si>
  <si>
    <t>Количество экспертов (ЭН+ГЭ+ИЭ+РГО) + ТАП:</t>
  </si>
  <si>
    <t>Агрономия</t>
  </si>
  <si>
    <t>Московская область</t>
  </si>
  <si>
    <t>Государственное бюджетное профессиональное образовательное учреждение Московской области "Коломенский аграрный колледж имени Н.Т. Козлова"</t>
  </si>
  <si>
    <t>Московская область город Коломна улица Малинское шоссе дом 36</t>
  </si>
  <si>
    <t>Ястребова Алена Владимировна</t>
  </si>
  <si>
    <t>yastrebowa.alena@yandex.ru</t>
  </si>
  <si>
    <t>Площадь зоны: не менее 80 кв.м.</t>
  </si>
  <si>
    <t xml:space="preserve">Освещение: Допустимо верхнее искусственное освещение ( не менее 400 люкс) </t>
  </si>
  <si>
    <t xml:space="preserve">Электричество: 220 подключения к сети  по (220 Вольт и 380 Вольт)	</t>
  </si>
  <si>
    <t>Покрытие пола: ковролин  - 80 кв.м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</si>
  <si>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</si>
  <si>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</si>
  <si>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 xml:space="preserve">
Оптическая система Грену
Увеличение до, x 90
Оптический зум 1 : 6,7</t>
  </si>
  <si>
    <t>оборудование</t>
  </si>
  <si>
    <t xml:space="preserve">Ноутбук </t>
  </si>
  <si>
    <t>Процессор не ниже Core i3, Оперативная память не ниже 4GB, колличество портов USB не менее 3х, Операционная система Windows 7 или выше.</t>
  </si>
  <si>
    <t>Оборудование IT</t>
  </si>
  <si>
    <t>Лупа</t>
  </si>
  <si>
    <t>увеличительная</t>
  </si>
  <si>
    <t>Инструмент</t>
  </si>
  <si>
    <t>МФУ(цветное)</t>
  </si>
  <si>
    <t>Компактное МФУ с фронтальными чернильными ёмкостями и возможностью печати и сканирования по Wi-Fi предназначено для сверхэкономичной печати цветных документов. Имеется функция печати фото формата 10×15 без полей. Скорость печати: до 33 стр./мин. Комплект чернил рассчитан на печать до 7500 цветных и 4500 ч/б документов формата А4.</t>
  </si>
  <si>
    <t>Пинцет</t>
  </si>
  <si>
    <t xml:space="preserve">металлический </t>
  </si>
  <si>
    <t>Чаши Петри</t>
  </si>
  <si>
    <t>стеклянные</t>
  </si>
  <si>
    <t>Лоток прямоугольный</t>
  </si>
  <si>
    <t>пластиковый</t>
  </si>
  <si>
    <t xml:space="preserve">Оборудование </t>
  </si>
  <si>
    <t>Монитор</t>
  </si>
  <si>
    <t>Разрешение экрана: 3440x1440
Диагональ: 34 "
Тип матрицы: VA
Частота обновления: 100 Гц
Яркость: 250 кд/кв.м</t>
  </si>
  <si>
    <t>Калькулятор</t>
  </si>
  <si>
    <t>Цифровое приложение "Август"</t>
  </si>
  <si>
    <t>программное обеспечение</t>
  </si>
  <si>
    <t>шт (на 1 раб.место)</t>
  </si>
  <si>
    <t>Совочек  предназначен для лабораторных работ при определении засоренности зерна.</t>
  </si>
  <si>
    <t>Совочек лабораторный</t>
  </si>
  <si>
    <t xml:space="preserve">Весы лабораторные </t>
  </si>
  <si>
    <t>длина: 50 см</t>
  </si>
  <si>
    <t>Линейка</t>
  </si>
  <si>
    <t>Чашки для навесок</t>
  </si>
  <si>
    <t>шт</t>
  </si>
  <si>
    <t xml:space="preserve">pH-метр лабораторный </t>
  </si>
  <si>
    <t>Диапазон измерения pH/мВ-0.00…14,00/ -1999…1999. Точность измерения pH/мВ-±0,01/ ±1. Диапазон температуры °C / разрешение--5,0 ... 105,0 / 0,1. Автоматическая калибровка-1, 2 или 3 точки с возможностью выбора из 10 хранящихся в памяти прибора буферных растворов. Дисплей жидкокристаллический  высокого разрешения. ПитаниеСтандартное питание 230В/50Гц или от четыренх стандартных батарей типа АА.</t>
  </si>
  <si>
    <t>Комплект сит СП для почвы</t>
  </si>
  <si>
    <t xml:space="preserve">Размер ячейки, мм 0,1; 0,25; 0,5; 1; 2. Тип просеивающего элемента 0,1...0,5 - Сетка. Материал просеивающего элемента нержавеющая сталь. Размер обечайки, мм-120.Высота обечайки, мм-38.  Вес, кг, не более-2,3.
</t>
  </si>
  <si>
    <t>TDS метр</t>
  </si>
  <si>
    <t>Диапазон измерений: 0 - 9990 частиц на миллион (мг/л)
Оценка общей жесткости воды преобразованием минерализации в единицу жесткости: 1 dH = 17.8 ppm, 1 f = 10 ppm, 1 мг-экв/л = 50.05 ppm CaCO3</t>
  </si>
  <si>
    <t xml:space="preserve">рНметр портативный </t>
  </si>
  <si>
    <t xml:space="preserve">Диапазон измерения pH/мВ-0.00…14,00/ -1999…1999. Точность измерения pH/мВ-±0,01/ ±1. </t>
  </si>
  <si>
    <t>Лабораторная магнитная мешалка</t>
  </si>
  <si>
    <t>емпература нагрева до 450°C
Скорость перемешивания до 1500 об/мин
Платформа из стеклокерамики с повышенной химической стойкостью
Цветной сенсорный TFT-дисплей
Каскадное регулирование температуры ICC
Вращение по/против часовой стрелки
Мощность – 1800 Вт, сверхбыстрый нагрев</t>
  </si>
  <si>
    <t>объем 1 л</t>
  </si>
  <si>
    <t>Цифровая платформа точного земледелия</t>
  </si>
  <si>
    <t>Цифровая программа точного земледелия "АгроМон"</t>
  </si>
  <si>
    <t>Шпатель</t>
  </si>
  <si>
    <t xml:space="preserve"> металический</t>
  </si>
  <si>
    <t>Мебель</t>
  </si>
  <si>
    <t xml:space="preserve">Стул </t>
  </si>
  <si>
    <t>Мойка лабораторная</t>
  </si>
  <si>
    <t>Материал: металл
Материал столешницы: керамогранит
Смеситель в комплекте</t>
  </si>
  <si>
    <t>Пипетка автоматическая многоканальная</t>
  </si>
  <si>
    <t>Диапазон не менее 20 мкл</t>
  </si>
  <si>
    <t>12 разрядный</t>
  </si>
  <si>
    <t>Площадь зоны: не менее 8 кв.м.</t>
  </si>
  <si>
    <t>Покрытие пола: линолеум  - 8 м2 на всю зону</t>
  </si>
  <si>
    <t>Подведение/ отведение ГХВС (при необходимости) : не требуется</t>
  </si>
  <si>
    <t>Стол</t>
  </si>
  <si>
    <t>ПО</t>
  </si>
  <si>
    <t>Мусорная корзина</t>
  </si>
  <si>
    <t>Спинка и сидение обиты  кожзаменителем</t>
  </si>
  <si>
    <t xml:space="preserve">шт  </t>
  </si>
  <si>
    <t>1200x730x760 мм</t>
  </si>
  <si>
    <t xml:space="preserve">шт </t>
  </si>
  <si>
    <t>Сетевой фильтр</t>
  </si>
  <si>
    <t xml:space="preserve">Сетевой фильтр с шестью розетками </t>
  </si>
  <si>
    <t>Прибор</t>
  </si>
  <si>
    <t>Пластиковая</t>
  </si>
  <si>
    <t>Инвентарь</t>
  </si>
  <si>
    <t>Площадь зоны: не менее 13 кв.м.</t>
  </si>
  <si>
    <t>Освещение: верхнее искусственное освещение 400 люкс</t>
  </si>
  <si>
    <t>Интернет : Подключение  ноутбуков к беспроводному интернету</t>
  </si>
  <si>
    <t>Электричество: 220 Вольт</t>
  </si>
  <si>
    <t>Покрытие пола: линолеум/плитка  - не менее 13 кв.м.</t>
  </si>
  <si>
    <t>Подведение/ отведение ГХВС (при необходимости): не требуется</t>
  </si>
  <si>
    <t>Процессор AMD Ryzen 7 4800H with Radeon Graphics 2.90 GHz, Оперативная память 16,0 ГБ; 64-разрядная операционная система, процессор x64</t>
  </si>
  <si>
    <t>МФУ</t>
  </si>
  <si>
    <t>Картридж запасной</t>
  </si>
  <si>
    <t>на МФУ лазерное Xerox VersaLink B405</t>
  </si>
  <si>
    <t>Расходный материал</t>
  </si>
  <si>
    <t xml:space="preserve"> </t>
  </si>
  <si>
    <t>Тип Офисный стул
Ширина 57см
Глубина 53 см
Высота  78,5см</t>
  </si>
  <si>
    <t>Операционная система</t>
  </si>
  <si>
    <t xml:space="preserve">Выпуск Windows 10 Корпоративная LTSC
Версия 21H2
Сборка ОС 19044.1415
Взаимодействие Windows Feature Experience Pack 120.2212.3920.0
</t>
  </si>
  <si>
    <t>Интернет-браузер</t>
  </si>
  <si>
    <t>Пакет офисных программ</t>
  </si>
  <si>
    <t>Microsoft Office
Состав пакета
Word, Excel, PowerPoint, OneNote, Outlook, Publisher</t>
  </si>
  <si>
    <t>Аптечка</t>
  </si>
  <si>
    <t>Аптечка общего назначения: р-р йода 5%, р-р перекиси водорода 3%, Бинт 7х14 стерильный, Вата стерильная 50 г. и т.д.</t>
  </si>
  <si>
    <t>Охрана труда</t>
  </si>
  <si>
    <t>Огнетушитель</t>
  </si>
  <si>
    <t>углекислотный огнетушитель</t>
  </si>
  <si>
    <t>Халат медицинский</t>
  </si>
  <si>
    <t>медицинский</t>
  </si>
  <si>
    <t xml:space="preserve">Перчатки </t>
  </si>
  <si>
    <t>виниловые</t>
  </si>
  <si>
    <t>Площадь зоны: 10,4 кв.м.</t>
  </si>
  <si>
    <t>Освещение: верхнее искусственное освещение 200 люкс</t>
  </si>
  <si>
    <t>Интернет : не требуется</t>
  </si>
  <si>
    <t>Электричество: подключение к сети  не требуется</t>
  </si>
  <si>
    <t>Покрытие пола: линолеум  - 10,4 кв.м на всю зону</t>
  </si>
  <si>
    <t>Часы настенные электронные</t>
  </si>
  <si>
    <t>Высота цифр 210 мм</t>
  </si>
  <si>
    <t>Вредители сельскохозяйственных культур</t>
  </si>
  <si>
    <t>Болезни сельскохозяйственных культур</t>
  </si>
  <si>
    <t>Ножницы</t>
  </si>
  <si>
    <t>Сорные растения</t>
  </si>
  <si>
    <t>Зерно пророщенное</t>
  </si>
  <si>
    <t>фильтровальная бумага</t>
  </si>
  <si>
    <t>Торф</t>
  </si>
  <si>
    <t>Песок</t>
  </si>
  <si>
    <t>Перегной</t>
  </si>
  <si>
    <t>Почва</t>
  </si>
  <si>
    <t>Калька</t>
  </si>
  <si>
    <t xml:space="preserve">Якорь </t>
  </si>
  <si>
    <t>магнитный</t>
  </si>
  <si>
    <t>Буферные растворы</t>
  </si>
  <si>
    <t>Хлористый калий</t>
  </si>
  <si>
    <t>Дистилированная вода</t>
  </si>
  <si>
    <t>Совок садовый</t>
  </si>
  <si>
    <t>Мерный цилиндр</t>
  </si>
  <si>
    <t>250 мл</t>
  </si>
  <si>
    <t>Колба круглая плоскодонная</t>
  </si>
  <si>
    <t xml:space="preserve">Колба </t>
  </si>
  <si>
    <t>1000 мл</t>
  </si>
  <si>
    <t>Стеклянный стакан</t>
  </si>
  <si>
    <t>100 мл</t>
  </si>
  <si>
    <t xml:space="preserve">Бутыль пластиковая </t>
  </si>
  <si>
    <t>Регулятор pH растворов</t>
  </si>
  <si>
    <t>Мерный стакан</t>
  </si>
  <si>
    <t>Воронка</t>
  </si>
  <si>
    <t>100мл</t>
  </si>
  <si>
    <t>Клубни картофеля</t>
  </si>
  <si>
    <t>Каталог сортов картофеля</t>
  </si>
  <si>
    <t>Палочка для извлечения магнитов</t>
  </si>
  <si>
    <t>Доска разделочная</t>
  </si>
  <si>
    <t>пластиковая/селиконовая</t>
  </si>
  <si>
    <t>Контейнер пластиковый</t>
  </si>
  <si>
    <t>пластиковый, 500 мл</t>
  </si>
  <si>
    <t>натуральные образцы, вредителей сельскохозяйственных культур</t>
  </si>
  <si>
    <t>натуральные образцы, болезней сельскохозяйственных культур</t>
  </si>
  <si>
    <t>металлический</t>
  </si>
  <si>
    <t>металлические</t>
  </si>
  <si>
    <t>натуральные образцы сорных растений (семена, гербарий)</t>
  </si>
  <si>
    <t>зерновых культур</t>
  </si>
  <si>
    <t>торф низинный</t>
  </si>
  <si>
    <t>речной песок</t>
  </si>
  <si>
    <t>перепревший перегной</t>
  </si>
  <si>
    <t>окультуренная почвы</t>
  </si>
  <si>
    <t>Матовая, шероховатая поверхность , формат А4</t>
  </si>
  <si>
    <t>комплект буферных растворов для калибровки pH-метров</t>
  </si>
  <si>
    <t>Химически чистый</t>
  </si>
  <si>
    <t>вода, очищенная от растворённых в ней минеральных солей, органических веществ и других примесей путём дистилляции.</t>
  </si>
  <si>
    <t>Растворы для гидропоники А</t>
  </si>
  <si>
    <t>Растворы для гидропоники Б</t>
  </si>
  <si>
    <t xml:space="preserve">Раствор Б (объем 1200 мл) , для комнатных и декоративных растений, для рассады, Для зелени / микрозелени, для компостирования, для насыщения воды кислородом, для стимуляции корнеобразования, для стимуляции роста и питания. </t>
  </si>
  <si>
    <t>Раствор А (объем 1200 мл), для комнатных и декоративных растений, для рассады, Для зелени / микрозелени, для компостирования, для насыщения воды кислородом, для стимуляции корнеобразования, для стимуляции роста и питания</t>
  </si>
  <si>
    <t>Регуляторы рН (-,+)</t>
  </si>
  <si>
    <t>пластиковая</t>
  </si>
  <si>
    <t>5 сортов картофеля</t>
  </si>
  <si>
    <t>каталог сортов картофеля</t>
  </si>
  <si>
    <t>металлическая</t>
  </si>
  <si>
    <t>полиэтиленовые</t>
  </si>
  <si>
    <t>Католог сорных растений</t>
  </si>
  <si>
    <t>Промывалка лабораторная для дистилированной воды</t>
  </si>
  <si>
    <t xml:space="preserve"> 500 мл материал  полиэтилен</t>
  </si>
  <si>
    <t>Расходные материалы</t>
  </si>
  <si>
    <t>Влажные салфетки</t>
  </si>
  <si>
    <t>упаковка 50 шт</t>
  </si>
  <si>
    <t>уп.</t>
  </si>
  <si>
    <t>Мешки одноразовые</t>
  </si>
  <si>
    <t>Ложка-шпатель лабораторный</t>
  </si>
  <si>
    <t xml:space="preserve">материал пластик </t>
  </si>
  <si>
    <t>шт ( на 1 раб.место)</t>
  </si>
  <si>
    <t xml:space="preserve">Бумага для офисной техники </t>
  </si>
  <si>
    <t>белая, 500 листов</t>
  </si>
  <si>
    <t>канцелярские длина 195 мм, острокнечные</t>
  </si>
  <si>
    <t>Шариковые ручки</t>
  </si>
  <si>
    <t>синяя шариковая</t>
  </si>
  <si>
    <t>Карандаш чернографитный</t>
  </si>
  <si>
    <t>графитный</t>
  </si>
  <si>
    <t xml:space="preserve">Скрепки </t>
  </si>
  <si>
    <t>Металлические оцинкованные 28 мм</t>
  </si>
  <si>
    <t xml:space="preserve">Степлер </t>
  </si>
  <si>
    <t xml:space="preserve"> до 25 листов </t>
  </si>
  <si>
    <t xml:space="preserve">Скобы для степлера </t>
  </si>
  <si>
    <t>N24/6  оцинкованные</t>
  </si>
  <si>
    <t>Планшет-папка</t>
  </si>
  <si>
    <t>Папка регистр</t>
  </si>
  <si>
    <t>А4</t>
  </si>
  <si>
    <t xml:space="preserve">Клейкие закладки </t>
  </si>
  <si>
    <t>Пластиковые 5 цветов по 20 листов 12х45 мм</t>
  </si>
  <si>
    <t>Корректирующая лента</t>
  </si>
  <si>
    <t xml:space="preserve"> 5 мм x 5 м</t>
  </si>
  <si>
    <t>Файлы А4</t>
  </si>
  <si>
    <t>формат А4 по 100 шт в упаковке</t>
  </si>
  <si>
    <t>Папка скоросшиватель</t>
  </si>
  <si>
    <t>Формат А4</t>
  </si>
  <si>
    <t xml:space="preserve">виниловые </t>
  </si>
  <si>
    <t>Медицинский халат</t>
  </si>
  <si>
    <t>Халат медицинский—защитить работника и его платье от загрязнения.</t>
  </si>
  <si>
    <t>Фильтр обеззоленный</t>
  </si>
  <si>
    <t>кг (на 1 человека)</t>
  </si>
  <si>
    <t>шт ( на 1 человека)</t>
  </si>
  <si>
    <t>комплект  ( на 1 раб.место)</t>
  </si>
  <si>
    <t>л (на 1 человека)</t>
  </si>
  <si>
    <t>уп. (на 1 раб.место)</t>
  </si>
  <si>
    <t>рулон (на 1 человека)</t>
  </si>
  <si>
    <t>кг  (на 1 человека)</t>
  </si>
  <si>
    <t>упаковка (на 1 раб.место)</t>
  </si>
  <si>
    <t>кг (на 1 рабочее место)</t>
  </si>
  <si>
    <t>мл (на 1 рабочее место)</t>
  </si>
  <si>
    <t>мл  ( на 1 раб.место)</t>
  </si>
  <si>
    <t>рулон ( на 1 раб.место)</t>
  </si>
  <si>
    <t>Бумажные полотенца</t>
  </si>
  <si>
    <t>Азотнокислый калий</t>
  </si>
  <si>
    <t>Шкаф металлический</t>
  </si>
  <si>
    <t>шкаф металлический с ключем</t>
  </si>
  <si>
    <t>пластиковая/стеклянная</t>
  </si>
  <si>
    <t xml:space="preserve">Вода </t>
  </si>
  <si>
    <t>водопроводная</t>
  </si>
  <si>
    <t>Биогумус</t>
  </si>
  <si>
    <t>Корневин</t>
  </si>
  <si>
    <t>Эпин-экстра</t>
  </si>
  <si>
    <t>Циркон</t>
  </si>
  <si>
    <t>Регги</t>
  </si>
  <si>
    <t>Атлет</t>
  </si>
  <si>
    <t>Буйские удобрения Цветочное</t>
  </si>
  <si>
    <t>Аминосил</t>
  </si>
  <si>
    <t>Удобрения для растений, удобрение универсальное</t>
  </si>
  <si>
    <t>Удобрение Азотно-фосфорно-калийное</t>
  </si>
  <si>
    <t>Удобрение для роз садовых и комнатных Ому</t>
  </si>
  <si>
    <t>защита от вредителей, укрепление иммунитета растений, восстановление почвы, стимуляция роста и питание</t>
  </si>
  <si>
    <t>Удобрение для Огурцов, Кабачков, Патиссонов с микроэлементами</t>
  </si>
  <si>
    <t xml:space="preserve">Удобрения для растений, удобрение универсальное </t>
  </si>
  <si>
    <t>Актара</t>
  </si>
  <si>
    <t>для защиты картофеля, смородины от вредителей</t>
  </si>
  <si>
    <t>гр (на 1 человека)</t>
  </si>
  <si>
    <t>Биотлин</t>
  </si>
  <si>
    <t>Танрек</t>
  </si>
  <si>
    <t xml:space="preserve">Микроскоп </t>
  </si>
  <si>
    <t>Удобрение "Известково-аммиачное</t>
  </si>
  <si>
    <t>минеральное</t>
  </si>
  <si>
    <t>Семена тыквенных</t>
  </si>
  <si>
    <t>Семена пасленовых</t>
  </si>
  <si>
    <t>Семена цветочных культур</t>
  </si>
  <si>
    <t>объем 5 л</t>
  </si>
  <si>
    <t>инсектицид</t>
  </si>
  <si>
    <t>инесктицид</t>
  </si>
  <si>
    <t>уп. (на 1 рабочее место)</t>
  </si>
  <si>
    <t>Программное обеспечение для просмотра страниц и навигации в сети интернет. Яндекс.Браузер, Google Chrome, Opera One, Vivaldi, pogodaiklimat.ru, gismeteo.ru</t>
  </si>
  <si>
    <t>Еремеева Ирина Олеговна</t>
  </si>
  <si>
    <t>Lebedyantseva1999@mail.ru</t>
  </si>
  <si>
    <t>НПВ, г 300
НмПВ, г 5
Дискретность, г 0,1
Класс точности Высокий (II)
Дисплей Жидкокристаллический
Калибровка Внешняя3 кг F2
Размер платформы, мм Ø 123
Интерфейс RS-232C
Габаритные размеры, ШхГхВ, мм 280×250х65.</t>
  </si>
  <si>
    <t>Электронные лабораторные весы ВК II класса точности. Точность 0,1 г. LCD дисплей. Режимы: счетный,процентный,суммирование веса,тарирование. Размер платформы 153х143 мм из нержавейки. Единица измерения: 250 грамм.</t>
  </si>
  <si>
    <t xml:space="preserve">Стол </t>
  </si>
  <si>
    <t>Габариты стола в собранном виде (Ш×Г×В): 1500×700×800 мм.</t>
  </si>
  <si>
    <t xml:space="preserve">ученический </t>
  </si>
  <si>
    <t>Печать цветная. Макс. формат печати A4 (210 × 297 мм)
Макс. размер отпечатка 216 × 356 мм
Особенности автоматическая двусторонняя печать</t>
  </si>
  <si>
    <t>Свыходом в интернет</t>
  </si>
  <si>
    <t>Сменная обувь</t>
  </si>
  <si>
    <t>удобная, без коблуков</t>
  </si>
  <si>
    <t>Ширма</t>
  </si>
  <si>
    <t>Передвижная, ширина не менее 3 м</t>
  </si>
  <si>
    <r>
      <t>Адрес базовой организации:</t>
    </r>
    <r>
      <rPr>
        <b/>
        <sz val="10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</si>
  <si>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0"/>
        <color rgb="FFFF0000"/>
        <rFont val="Times New Roman"/>
        <family val="1"/>
        <charset val="204"/>
      </rPr>
      <t xml:space="preserve"> </t>
    </r>
  </si>
  <si>
    <t>Стеллаж</t>
  </si>
  <si>
    <t>Металлический</t>
  </si>
  <si>
    <t>мебель</t>
  </si>
  <si>
    <t>Программное обеспечение для просмотра страниц и навигации в сети интернет. Яндекс.Браузер, Google Chrome, Opera One, Vivaldi, Рogodaiklimat.ru, gismeteo.ru</t>
  </si>
  <si>
    <t>Интерактивная доска/экран</t>
  </si>
  <si>
    <t>16.04.2025 – 18.04.2025 (1 поток)
19.04.2025 - 21.04.2025 (2 поток)
22.04.2025 – 24.04.2025 (3 поток)
25.04.2025 – 27.04.2025 (4 поток)
28.04.2025 – 30.04.2025 (5 поток)</t>
  </si>
  <si>
    <t>Фарфоровая ступка</t>
  </si>
  <si>
    <t>фарфоровая</t>
  </si>
  <si>
    <t xml:space="preserve">шт ( на 1 раб.место) </t>
  </si>
  <si>
    <t>Пестик</t>
  </si>
  <si>
    <t>фарфоровый</t>
  </si>
  <si>
    <t>Веник с совком</t>
  </si>
  <si>
    <t>расходные материалы</t>
  </si>
  <si>
    <t xml:space="preserve">
металл, пластик</t>
  </si>
  <si>
    <r>
      <t>Адрес базовой организации:</t>
    </r>
    <r>
      <rPr>
        <b/>
        <sz val="10"/>
        <color rgb="FFFF0000"/>
        <rFont val="Times New Roman"/>
        <family val="1"/>
      </rPr>
      <t xml:space="preserve"> </t>
    </r>
  </si>
  <si>
    <r>
      <t>Главный эксперт:</t>
    </r>
    <r>
      <rPr>
        <b/>
        <sz val="10"/>
        <color rgb="FFFF0000"/>
        <rFont val="Times New Roman"/>
        <family val="1"/>
      </rPr>
      <t xml:space="preserve"> </t>
    </r>
  </si>
  <si>
    <t>Аптечка общего назначения</t>
  </si>
  <si>
    <t xml:space="preserve">Прибор для измерения нитратов в растениеводческой продукции </t>
  </si>
  <si>
    <t xml:space="preserve">Нитратомер </t>
  </si>
  <si>
    <t>Нож</t>
  </si>
  <si>
    <t xml:space="preserve">Семена крестоцветных культур </t>
  </si>
  <si>
    <t>Семена маревых культур</t>
  </si>
  <si>
    <t>Итоговый (межрегиональный) этап Чемпионата по профессиональному мастерству "Профессионалы" в 2025 г</t>
  </si>
  <si>
    <t>Оптическая система Грену
Увеличение до, x 90
Оптический зум 1 : 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</si>
</sst>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6"/>
      <name val="Times New Roman"/>
      <family val="1"/>
    </font>
    <font>
      <sz val="16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25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" fillId="0" borderId="0" xfId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6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1" fillId="0" borderId="0" xfId="1"/>
    <xf numFmtId="0" fontId="1" fillId="0" borderId="0" xfId="1"/>
    <xf numFmtId="0" fontId="17" fillId="0" borderId="0" xfId="0" applyFont="1"/>
    <xf numFmtId="0" fontId="16" fillId="5" borderId="2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" fillId="0" borderId="20" xfId="1" applyFont="1" applyBorder="1" applyAlignment="1">
      <alignment horizontal="center" vertical="center"/>
    </xf>
    <xf numFmtId="0" fontId="1" fillId="0" borderId="0" xfId="1"/>
    <xf numFmtId="0" fontId="1" fillId="0" borderId="0" xfId="1"/>
    <xf numFmtId="0" fontId="1" fillId="0" borderId="0" xfId="1"/>
    <xf numFmtId="0" fontId="7" fillId="6" borderId="20" xfId="0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1" fillId="0" borderId="0" xfId="1"/>
    <xf numFmtId="0" fontId="24" fillId="0" borderId="0" xfId="1" applyFont="1"/>
    <xf numFmtId="0" fontId="16" fillId="0" borderId="1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20" fillId="8" borderId="0" xfId="1" applyFont="1" applyFill="1" applyBorder="1" applyAlignment="1">
      <alignment horizontal="center" vertical="center" wrapText="1"/>
    </xf>
    <xf numFmtId="0" fontId="19" fillId="8" borderId="0" xfId="1" applyFont="1" applyFill="1" applyBorder="1" applyAlignment="1">
      <alignment horizontal="center" vertical="center" wrapText="1"/>
    </xf>
    <xf numFmtId="0" fontId="13" fillId="8" borderId="0" xfId="1" applyFont="1" applyFill="1" applyBorder="1" applyAlignment="1">
      <alignment horizontal="center" vertical="center" wrapText="1"/>
    </xf>
    <xf numFmtId="0" fontId="6" fillId="8" borderId="0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26" fillId="8" borderId="0" xfId="1" applyFont="1" applyFill="1" applyBorder="1" applyAlignment="1">
      <alignment horizontal="center" vertical="center" wrapText="1"/>
    </xf>
    <xf numFmtId="0" fontId="25" fillId="8" borderId="0" xfId="1" applyFont="1" applyFill="1" applyBorder="1" applyAlignment="1">
      <alignment horizontal="center" vertical="center" wrapText="1"/>
    </xf>
    <xf numFmtId="0" fontId="13" fillId="8" borderId="16" xfId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right" vertical="center" wrapText="1"/>
    </xf>
    <xf numFmtId="0" fontId="10" fillId="0" borderId="20" xfId="2" applyBorder="1" applyAlignment="1">
      <alignment horizontal="righ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" fillId="0" borderId="0" xfId="1" applyFill="1"/>
    <xf numFmtId="0" fontId="7" fillId="0" borderId="2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0" xfId="0" applyFont="1" applyFill="1"/>
    <xf numFmtId="0" fontId="9" fillId="0" borderId="2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0" fillId="0" borderId="0" xfId="0" applyFill="1"/>
    <xf numFmtId="0" fontId="7" fillId="0" borderId="2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21" fillId="0" borderId="0" xfId="1" applyFont="1" applyBorder="1" applyAlignment="1">
      <alignment horizontal="left" vertical="center" wrapText="1"/>
    </xf>
    <xf numFmtId="0" fontId="23" fillId="0" borderId="1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11" xfId="1" applyFont="1" applyFill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1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24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20" xfId="0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justify" vertical="center" wrapText="1"/>
    </xf>
    <xf numFmtId="0" fontId="17" fillId="0" borderId="0" xfId="0" applyFont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7" fillId="0" borderId="0" xfId="1" applyFont="1" applyBorder="1" applyAlignment="1">
      <alignment horizontal="right" vertical="center" wrapText="1"/>
    </xf>
    <xf numFmtId="0" fontId="19" fillId="9" borderId="0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9" fillId="0" borderId="13" xfId="1" applyFont="1" applyBorder="1" applyAlignment="1">
      <alignment vertical="center" wrapText="1"/>
    </xf>
    <xf numFmtId="0" fontId="9" fillId="0" borderId="12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9" fillId="0" borderId="10" xfId="1" applyFont="1" applyFill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1" fillId="0" borderId="0" xfId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18" xfId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1" fillId="0" borderId="0" xfId="1" applyFont="1"/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6" fillId="9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0" fontId="15" fillId="0" borderId="14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6" fillId="9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8" fillId="0" borderId="10" xfId="1" applyFont="1" applyFill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24" fillId="0" borderId="0" xfId="1" applyFont="1" applyFill="1" applyAlignment="1">
      <alignment vertical="center" wrapText="1"/>
    </xf>
    <xf numFmtId="0" fontId="2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24" fillId="0" borderId="0" xfId="1" applyFont="1" applyFill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0" fillId="0" borderId="20" xfId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3" fillId="0" borderId="0" xfId="1" applyFont="1" applyFill="1"/>
    <xf numFmtId="0" fontId="27" fillId="0" borderId="0" xfId="1" applyFont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16" fillId="5" borderId="20" xfId="0" applyFont="1" applyFill="1" applyBorder="1" applyAlignment="1">
      <alignment horizontal="justify" vertical="center" wrapText="1"/>
    </xf>
    <xf numFmtId="0" fontId="16" fillId="0" borderId="0" xfId="1" applyFont="1" applyAlignment="1">
      <alignment horizontal="right" vertical="center" wrapText="1"/>
    </xf>
    <xf numFmtId="0" fontId="16" fillId="0" borderId="0" xfId="1" applyFont="1" applyAlignment="1">
      <alignment vertical="center" wrapText="1"/>
    </xf>
    <xf numFmtId="0" fontId="25" fillId="9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0" fontId="16" fillId="0" borderId="5" xfId="1" applyFont="1" applyFill="1" applyBorder="1" applyAlignment="1">
      <alignment horizontal="left" vertical="center" wrapText="1"/>
    </xf>
    <xf numFmtId="0" fontId="16" fillId="0" borderId="20" xfId="1" applyFont="1" applyFill="1" applyBorder="1" applyAlignment="1">
      <alignment horizontal="left" vertical="center" wrapText="1"/>
    </xf>
    <xf numFmtId="0" fontId="16" fillId="0" borderId="19" xfId="1" applyFont="1" applyFill="1" applyBorder="1" applyAlignment="1">
      <alignment horizontal="left" vertical="center" wrapText="1"/>
    </xf>
    <xf numFmtId="0" fontId="16" fillId="0" borderId="20" xfId="1" applyFont="1" applyFill="1" applyBorder="1" applyAlignment="1">
      <alignment vertical="center" wrapText="1"/>
    </xf>
    <xf numFmtId="0" fontId="16" fillId="0" borderId="23" xfId="1" applyFont="1" applyFill="1" applyBorder="1" applyAlignment="1">
      <alignment horizontal="left" vertical="center" wrapText="1"/>
    </xf>
    <xf numFmtId="0" fontId="33" fillId="0" borderId="0" xfId="1" applyFont="1" applyFill="1" applyAlignment="1">
      <alignment vertical="center" wrapText="1"/>
    </xf>
    <xf numFmtId="0" fontId="16" fillId="0" borderId="26" xfId="1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center" wrapText="1"/>
    </xf>
    <xf numFmtId="0" fontId="24" fillId="0" borderId="0" xfId="1" applyFont="1" applyAlignment="1">
      <alignment vertical="center" wrapText="1"/>
    </xf>
    <xf numFmtId="0" fontId="16" fillId="0" borderId="5" xfId="1" applyFont="1" applyBorder="1" applyAlignment="1">
      <alignment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0" borderId="3" xfId="1" applyFont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34" fillId="4" borderId="18" xfId="1" applyFont="1" applyFill="1" applyBorder="1" applyAlignment="1">
      <alignment horizontal="center" vertical="center" wrapText="1"/>
    </xf>
    <xf numFmtId="0" fontId="34" fillId="4" borderId="17" xfId="1" applyFont="1" applyFill="1" applyBorder="1" applyAlignment="1">
      <alignment horizontal="center" vertical="center" wrapText="1"/>
    </xf>
    <xf numFmtId="0" fontId="34" fillId="4" borderId="5" xfId="1" applyFont="1" applyFill="1" applyBorder="1" applyAlignment="1">
      <alignment horizontal="center" vertical="center" wrapText="1"/>
    </xf>
    <xf numFmtId="0" fontId="35" fillId="0" borderId="0" xfId="1" applyFont="1" applyAlignment="1">
      <alignment vertical="center" wrapText="1"/>
    </xf>
    <xf numFmtId="0" fontId="35" fillId="0" borderId="0" xfId="1" applyFont="1"/>
    <xf numFmtId="0" fontId="18" fillId="0" borderId="15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33" fillId="0" borderId="0" xfId="1" applyFont="1" applyAlignment="1">
      <alignment vertical="center" wrapText="1"/>
    </xf>
    <xf numFmtId="0" fontId="33" fillId="0" borderId="0" xfId="1" applyFont="1"/>
    <xf numFmtId="0" fontId="29" fillId="0" borderId="24" xfId="0" applyFont="1" applyBorder="1" applyAlignment="1">
      <alignment horizontal="center" vertical="center" wrapText="1"/>
    </xf>
    <xf numFmtId="0" fontId="34" fillId="0" borderId="0" xfId="1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/>
    <xf numFmtId="0" fontId="33" fillId="0" borderId="0" xfId="0" applyFont="1"/>
    <xf numFmtId="0" fontId="6" fillId="0" borderId="0" xfId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1" applyFont="1" applyBorder="1" applyAlignment="1">
      <alignment vertical="center"/>
    </xf>
    <xf numFmtId="0" fontId="2" fillId="0" borderId="0" xfId="1" applyFont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bedyantseva1999@mail.ru" TargetMode="External"/><Relationship Id="rId1" Type="http://schemas.openxmlformats.org/officeDocument/2006/relationships/hyperlink" Target="mailto:yastrebowa.alena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opLeftCell="A7" workbookViewId="0">
      <selection activeCell="A8" sqref="A8:XFD8"/>
    </sheetView>
  </sheetViews>
  <sheetFormatPr defaultRowHeight="18.75" x14ac:dyDescent="0.3"/>
  <cols>
    <col min="1" max="1" width="75.7109375" style="8" customWidth="1"/>
    <col min="2" max="2" width="75.7109375" style="9" customWidth="1"/>
  </cols>
  <sheetData>
    <row r="1" spans="1:2" s="51" customFormat="1" ht="24.95" customHeight="1" x14ac:dyDescent="0.25">
      <c r="A1" s="49"/>
      <c r="B1" s="50"/>
    </row>
    <row r="2" spans="1:2" s="51" customFormat="1" ht="24.95" customHeight="1" x14ac:dyDescent="0.25">
      <c r="A2" s="49"/>
      <c r="B2" s="49"/>
    </row>
    <row r="3" spans="1:2" s="51" customFormat="1" ht="24.95" customHeight="1" x14ac:dyDescent="0.25">
      <c r="A3" s="52" t="s">
        <v>21</v>
      </c>
      <c r="B3" s="53" t="s">
        <v>54</v>
      </c>
    </row>
    <row r="4" spans="1:2" s="51" customFormat="1" ht="42" customHeight="1" x14ac:dyDescent="0.25">
      <c r="A4" s="52" t="s">
        <v>34</v>
      </c>
      <c r="B4" s="53" t="s">
        <v>352</v>
      </c>
    </row>
    <row r="5" spans="1:2" s="51" customFormat="1" ht="24.95" customHeight="1" x14ac:dyDescent="0.25">
      <c r="A5" s="52" t="s">
        <v>48</v>
      </c>
      <c r="B5" s="53" t="s">
        <v>55</v>
      </c>
    </row>
    <row r="6" spans="1:2" s="51" customFormat="1" ht="67.5" customHeight="1" x14ac:dyDescent="0.25">
      <c r="A6" s="52" t="s">
        <v>26</v>
      </c>
      <c r="B6" s="53" t="s">
        <v>56</v>
      </c>
    </row>
    <row r="7" spans="1:2" s="51" customFormat="1" ht="38.25" customHeight="1" x14ac:dyDescent="0.25">
      <c r="A7" s="52" t="s">
        <v>35</v>
      </c>
      <c r="B7" s="53" t="s">
        <v>57</v>
      </c>
    </row>
    <row r="8" spans="1:2" s="51" customFormat="1" ht="99.75" customHeight="1" x14ac:dyDescent="0.25">
      <c r="A8" s="52" t="s">
        <v>22</v>
      </c>
      <c r="B8" s="53" t="s">
        <v>335</v>
      </c>
    </row>
    <row r="9" spans="1:2" s="51" customFormat="1" ht="24.95" customHeight="1" x14ac:dyDescent="0.25">
      <c r="A9" s="52" t="s">
        <v>23</v>
      </c>
      <c r="B9" s="53" t="s">
        <v>58</v>
      </c>
    </row>
    <row r="10" spans="1:2" s="51" customFormat="1" ht="24.95" customHeight="1" x14ac:dyDescent="0.25">
      <c r="A10" s="52" t="s">
        <v>25</v>
      </c>
      <c r="B10" s="54" t="s">
        <v>59</v>
      </c>
    </row>
    <row r="11" spans="1:2" s="51" customFormat="1" ht="24.95" customHeight="1" x14ac:dyDescent="0.25">
      <c r="A11" s="52" t="s">
        <v>39</v>
      </c>
      <c r="B11" s="53">
        <v>79043122289</v>
      </c>
    </row>
    <row r="12" spans="1:2" s="51" customFormat="1" ht="24.95" customHeight="1" x14ac:dyDescent="0.25">
      <c r="A12" s="52" t="s">
        <v>43</v>
      </c>
      <c r="B12" s="53" t="s">
        <v>315</v>
      </c>
    </row>
    <row r="13" spans="1:2" s="51" customFormat="1" ht="24.95" customHeight="1" x14ac:dyDescent="0.25">
      <c r="A13" s="52" t="s">
        <v>36</v>
      </c>
      <c r="B13" s="54" t="s">
        <v>316</v>
      </c>
    </row>
    <row r="14" spans="1:2" s="51" customFormat="1" ht="24.95" customHeight="1" x14ac:dyDescent="0.25">
      <c r="A14" s="52" t="s">
        <v>40</v>
      </c>
      <c r="B14" s="53">
        <v>89015575421</v>
      </c>
    </row>
    <row r="15" spans="1:2" s="51" customFormat="1" ht="24.95" customHeight="1" x14ac:dyDescent="0.25">
      <c r="A15" s="52" t="s">
        <v>51</v>
      </c>
      <c r="B15" s="53">
        <v>40</v>
      </c>
    </row>
    <row r="16" spans="1:2" s="51" customFormat="1" ht="24.95" customHeight="1" x14ac:dyDescent="0.25">
      <c r="A16" s="52" t="s">
        <v>24</v>
      </c>
      <c r="B16" s="53">
        <v>8</v>
      </c>
    </row>
    <row r="17" spans="1:2" s="51" customFormat="1" ht="24.95" customHeight="1" x14ac:dyDescent="0.25">
      <c r="A17" s="52" t="s">
        <v>49</v>
      </c>
      <c r="B17" s="53">
        <v>12</v>
      </c>
    </row>
    <row r="18" spans="1:2" s="51" customFormat="1" ht="24.95" customHeight="1" x14ac:dyDescent="0.25">
      <c r="A18" s="49"/>
      <c r="B18" s="50"/>
    </row>
    <row r="19" spans="1:2" s="51" customFormat="1" ht="24.95" customHeight="1" x14ac:dyDescent="0.25">
      <c r="A19" s="49"/>
      <c r="B19" s="50"/>
    </row>
    <row r="20" spans="1:2" s="51" customFormat="1" ht="24.95" customHeight="1" x14ac:dyDescent="0.25">
      <c r="A20" s="49" t="s">
        <v>44</v>
      </c>
      <c r="B20" s="50"/>
    </row>
    <row r="21" spans="1:2" s="51" customFormat="1" ht="24.95" customHeight="1" x14ac:dyDescent="0.25">
      <c r="A21" s="49" t="s">
        <v>45</v>
      </c>
      <c r="B21" s="50"/>
    </row>
    <row r="22" spans="1:2" s="51" customFormat="1" ht="24.95" customHeight="1" x14ac:dyDescent="0.25">
      <c r="A22" s="49" t="s">
        <v>46</v>
      </c>
      <c r="B22" s="50"/>
    </row>
    <row r="23" spans="1:2" s="51" customFormat="1" ht="24.95" customHeight="1" x14ac:dyDescent="0.25">
      <c r="A23" s="49" t="s">
        <v>50</v>
      </c>
      <c r="B23" s="50"/>
    </row>
    <row r="24" spans="1:2" s="51" customFormat="1" ht="24.95" customHeight="1" x14ac:dyDescent="0.25">
      <c r="A24" s="49" t="s">
        <v>47</v>
      </c>
      <c r="B24" s="50"/>
    </row>
    <row r="25" spans="1:2" s="51" customFormat="1" ht="24.95" customHeight="1" x14ac:dyDescent="0.25">
      <c r="A25" s="49"/>
      <c r="B25" s="50"/>
    </row>
  </sheetData>
  <hyperlinks>
    <hyperlink ref="B10" r:id="rId1" xr:uid="{C63CBB69-C703-4BB2-8137-6942565AD7FD}"/>
    <hyperlink ref="B13" r:id="rId2" xr:uid="{1AE156BC-85A7-41BF-A87B-8B1D806EDD2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2"/>
  <sheetViews>
    <sheetView zoomScale="80" zoomScaleNormal="80" workbookViewId="0">
      <selection activeCell="A20" sqref="A20:H20"/>
    </sheetView>
  </sheetViews>
  <sheetFormatPr defaultColWidth="14.42578125" defaultRowHeight="15" customHeight="1" x14ac:dyDescent="0.25"/>
  <cols>
    <col min="1" max="1" width="5.140625" style="135" customWidth="1"/>
    <col min="2" max="2" width="52" style="139" customWidth="1"/>
    <col min="3" max="3" width="55.28515625" style="139" customWidth="1"/>
    <col min="4" max="4" width="22" style="139" customWidth="1"/>
    <col min="5" max="5" width="15.42578125" style="139" customWidth="1"/>
    <col min="6" max="6" width="19.7109375" style="139" bestFit="1" customWidth="1"/>
    <col min="7" max="7" width="14.42578125" style="139" customWidth="1"/>
    <col min="8" max="8" width="25" style="139" bestFit="1" customWidth="1"/>
    <col min="9" max="9" width="8.7109375" style="107" customWidth="1"/>
    <col min="10" max="11" width="8.7109375" style="76" customWidth="1"/>
    <col min="12" max="12" width="14.42578125" style="76"/>
    <col min="13" max="16384" width="14.42578125" style="1"/>
  </cols>
  <sheetData>
    <row r="1" spans="1:12" x14ac:dyDescent="0.25">
      <c r="A1" s="109" t="s">
        <v>10</v>
      </c>
      <c r="B1" s="105"/>
      <c r="C1" s="105"/>
      <c r="D1" s="105"/>
      <c r="E1" s="105"/>
      <c r="F1" s="105"/>
      <c r="G1" s="105"/>
      <c r="H1" s="105"/>
      <c r="I1" s="106"/>
      <c r="J1" s="75"/>
    </row>
    <row r="2" spans="1:12" s="5" customFormat="1" x14ac:dyDescent="0.25">
      <c r="A2" s="110" t="s">
        <v>32</v>
      </c>
      <c r="B2" s="110"/>
      <c r="C2" s="110"/>
      <c r="D2" s="110"/>
      <c r="E2" s="110"/>
      <c r="F2" s="110"/>
      <c r="G2" s="110"/>
      <c r="H2" s="110"/>
      <c r="I2" s="106"/>
      <c r="J2" s="75"/>
      <c r="K2" s="76"/>
      <c r="L2" s="76"/>
    </row>
    <row r="3" spans="1:12" s="5" customFormat="1" ht="21" customHeight="1" x14ac:dyDescent="0.25">
      <c r="A3" s="42" t="str">
        <f>'Информация о Чемпионате'!B4</f>
        <v>Итоговый (межрегиональный) этап Чемпионата по профессиональному мастерству "Профессионалы" в 2025 г</v>
      </c>
      <c r="B3" s="42"/>
      <c r="C3" s="42"/>
      <c r="D3" s="42"/>
      <c r="E3" s="42"/>
      <c r="F3" s="42"/>
      <c r="G3" s="42"/>
      <c r="H3" s="42"/>
      <c r="I3" s="7"/>
      <c r="J3" s="7"/>
      <c r="K3" s="76"/>
      <c r="L3" s="76"/>
    </row>
    <row r="4" spans="1:12" s="5" customFormat="1" x14ac:dyDescent="0.25">
      <c r="A4" s="110" t="s">
        <v>33</v>
      </c>
      <c r="B4" s="110"/>
      <c r="C4" s="110"/>
      <c r="D4" s="110"/>
      <c r="E4" s="110"/>
      <c r="F4" s="110"/>
      <c r="G4" s="110"/>
      <c r="H4" s="110"/>
      <c r="I4" s="106"/>
      <c r="J4" s="75"/>
      <c r="K4" s="76"/>
      <c r="L4" s="76"/>
    </row>
    <row r="5" spans="1:12" ht="22.5" customHeight="1" x14ac:dyDescent="0.25">
      <c r="A5" s="41" t="str">
        <f>'Информация о Чемпионате'!B3</f>
        <v>Агрономия</v>
      </c>
      <c r="B5" s="41"/>
      <c r="C5" s="41"/>
      <c r="D5" s="41"/>
      <c r="E5" s="41"/>
      <c r="F5" s="41"/>
      <c r="G5" s="41"/>
      <c r="H5" s="41"/>
      <c r="I5" s="106"/>
      <c r="J5" s="75"/>
    </row>
    <row r="6" spans="1:12" s="108" customFormat="1" x14ac:dyDescent="0.25">
      <c r="A6" s="77" t="s">
        <v>12</v>
      </c>
      <c r="B6" s="105"/>
      <c r="C6" s="105"/>
      <c r="D6" s="105"/>
      <c r="E6" s="105"/>
      <c r="F6" s="105"/>
      <c r="G6" s="105"/>
      <c r="H6" s="105"/>
      <c r="I6" s="106"/>
      <c r="J6" s="106"/>
      <c r="K6" s="107"/>
      <c r="L6" s="107"/>
    </row>
    <row r="7" spans="1:12" s="108" customFormat="1" ht="15.75" customHeight="1" x14ac:dyDescent="0.25">
      <c r="A7" s="77" t="s">
        <v>30</v>
      </c>
      <c r="B7" s="77"/>
      <c r="C7" s="77" t="str">
        <f>'Информация о Чемпионате'!B5</f>
        <v>Московская область</v>
      </c>
      <c r="D7" s="77"/>
      <c r="E7" s="77"/>
      <c r="F7" s="77"/>
      <c r="G7" s="77"/>
      <c r="H7" s="77"/>
      <c r="I7" s="107"/>
      <c r="J7" s="107"/>
      <c r="K7" s="107"/>
      <c r="L7" s="107"/>
    </row>
    <row r="8" spans="1:12" s="108" customFormat="1" ht="34.5" customHeight="1" x14ac:dyDescent="0.25">
      <c r="A8" s="77" t="s">
        <v>31</v>
      </c>
      <c r="B8" s="77"/>
      <c r="C8" s="77"/>
      <c r="D8" s="77" t="str">
        <f>'Информация о Чемпионате'!B6</f>
        <v>Государственное бюджетное профессиональное образовательное учреждение Московской области "Коломенский аграрный колледж имени Н.Т. Козлова"</v>
      </c>
      <c r="E8" s="77"/>
      <c r="F8" s="77"/>
      <c r="G8" s="77"/>
      <c r="H8" s="77"/>
      <c r="I8" s="107"/>
      <c r="J8" s="107"/>
      <c r="K8" s="107"/>
      <c r="L8" s="107"/>
    </row>
    <row r="9" spans="1:12" s="108" customFormat="1" ht="15.75" customHeight="1" x14ac:dyDescent="0.25">
      <c r="A9" s="77" t="s">
        <v>328</v>
      </c>
      <c r="B9" s="77"/>
      <c r="C9" s="77" t="str">
        <f>'Информация о Чемпионате'!B7</f>
        <v>Московская область город Коломна улица Малинское шоссе дом 36</v>
      </c>
      <c r="D9" s="77"/>
      <c r="E9" s="77"/>
      <c r="F9" s="77"/>
      <c r="G9" s="77"/>
      <c r="H9" s="77"/>
      <c r="I9" s="107"/>
      <c r="J9" s="107"/>
      <c r="K9" s="107"/>
      <c r="L9" s="107"/>
    </row>
    <row r="10" spans="1:12" s="108" customFormat="1" ht="15.75" customHeight="1" x14ac:dyDescent="0.25">
      <c r="A10" s="77" t="s">
        <v>329</v>
      </c>
      <c r="B10" s="77"/>
      <c r="C10" s="77" t="str">
        <f>'Информация о Чемпионате'!B9</f>
        <v>Ястребова Алена Владимировна</v>
      </c>
      <c r="D10" s="77"/>
      <c r="E10" s="77" t="str">
        <f>'Информация о Чемпионате'!B10</f>
        <v>yastrebowa.alena@yandex.ru</v>
      </c>
      <c r="F10" s="77"/>
      <c r="G10" s="77">
        <f>'Информация о Чемпионате'!B11</f>
        <v>79043122289</v>
      </c>
      <c r="H10" s="77"/>
      <c r="I10" s="107"/>
      <c r="J10" s="107"/>
      <c r="K10" s="107"/>
      <c r="L10" s="107"/>
    </row>
    <row r="11" spans="1:12" s="108" customFormat="1" ht="15.75" customHeight="1" x14ac:dyDescent="0.25">
      <c r="A11" s="77" t="s">
        <v>37</v>
      </c>
      <c r="B11" s="77"/>
      <c r="C11" s="77" t="str">
        <f>'Информация о Чемпионате'!B12</f>
        <v>Еремеева Ирина Олеговна</v>
      </c>
      <c r="D11" s="77"/>
      <c r="E11" s="77" t="str">
        <f>'Информация о Чемпионате'!B13</f>
        <v>Lebedyantseva1999@mail.ru</v>
      </c>
      <c r="F11" s="77"/>
      <c r="G11" s="77">
        <f>'Информация о Чемпионате'!B14</f>
        <v>89015575421</v>
      </c>
      <c r="H11" s="77"/>
      <c r="I11" s="107"/>
      <c r="J11" s="107"/>
      <c r="K11" s="107"/>
      <c r="L11" s="107"/>
    </row>
    <row r="12" spans="1:12" s="108" customFormat="1" ht="15.75" customHeight="1" x14ac:dyDescent="0.25">
      <c r="A12" s="77" t="s">
        <v>53</v>
      </c>
      <c r="B12" s="77"/>
      <c r="C12" s="77">
        <f>'Информация о Чемпионате'!B17</f>
        <v>12</v>
      </c>
      <c r="D12" s="77"/>
      <c r="E12" s="77"/>
      <c r="F12" s="77"/>
      <c r="G12" s="77"/>
      <c r="H12" s="77"/>
      <c r="I12" s="107"/>
      <c r="J12" s="107"/>
      <c r="K12" s="107"/>
      <c r="L12" s="107"/>
    </row>
    <row r="13" spans="1:12" s="108" customFormat="1" ht="15.75" customHeight="1" x14ac:dyDescent="0.25">
      <c r="A13" s="77" t="s">
        <v>52</v>
      </c>
      <c r="B13" s="77"/>
      <c r="C13" s="77">
        <f>'Информация о Чемпионате'!B15</f>
        <v>40</v>
      </c>
      <c r="D13" s="77"/>
      <c r="E13" s="77"/>
      <c r="F13" s="77"/>
      <c r="G13" s="77"/>
      <c r="H13" s="77"/>
      <c r="I13" s="107"/>
      <c r="J13" s="107"/>
      <c r="K13" s="107"/>
      <c r="L13" s="107"/>
    </row>
    <row r="14" spans="1:12" s="108" customFormat="1" ht="15.75" customHeight="1" x14ac:dyDescent="0.25">
      <c r="A14" s="77" t="s">
        <v>20</v>
      </c>
      <c r="B14" s="77"/>
      <c r="C14" s="77">
        <f>'Информация о Чемпионате'!B16</f>
        <v>8</v>
      </c>
      <c r="D14" s="77"/>
      <c r="E14" s="77"/>
      <c r="F14" s="77"/>
      <c r="G14" s="77"/>
      <c r="H14" s="77"/>
      <c r="I14" s="107"/>
      <c r="J14" s="107"/>
      <c r="K14" s="107"/>
      <c r="L14" s="107"/>
    </row>
    <row r="15" spans="1:12" s="108" customFormat="1" ht="72" customHeight="1" x14ac:dyDescent="0.25">
      <c r="A15" s="77" t="s">
        <v>28</v>
      </c>
      <c r="B15" s="77"/>
      <c r="C15" s="77" t="str">
        <f>'Информация о Чемпионате'!B8</f>
        <v>16.04.2025 – 18.04.2025 (1 поток)
19.04.2025 - 21.04.2025 (2 поток)
22.04.2025 – 24.04.2025 (3 поток)
25.04.2025 – 27.04.2025 (4 поток)
28.04.2025 – 30.04.2025 (5 поток)</v>
      </c>
      <c r="D15" s="77"/>
      <c r="E15" s="77"/>
      <c r="F15" s="77"/>
      <c r="G15" s="77"/>
      <c r="H15" s="77"/>
      <c r="I15" s="107"/>
      <c r="J15" s="107"/>
      <c r="K15" s="107"/>
      <c r="L15" s="107"/>
    </row>
    <row r="16" spans="1:12" ht="36" customHeight="1" thickBot="1" x14ac:dyDescent="0.3">
      <c r="A16" s="111" t="s">
        <v>17</v>
      </c>
      <c r="B16" s="112"/>
      <c r="C16" s="112"/>
      <c r="D16" s="112"/>
      <c r="E16" s="112"/>
      <c r="F16" s="112"/>
      <c r="G16" s="112"/>
      <c r="H16" s="113"/>
    </row>
    <row r="17" spans="1:12" x14ac:dyDescent="0.25">
      <c r="A17" s="78" t="s">
        <v>9</v>
      </c>
      <c r="B17" s="114"/>
      <c r="C17" s="114"/>
      <c r="D17" s="114"/>
      <c r="E17" s="114"/>
      <c r="F17" s="114"/>
      <c r="G17" s="114"/>
      <c r="H17" s="115"/>
    </row>
    <row r="18" spans="1:12" x14ac:dyDescent="0.25">
      <c r="A18" s="79" t="s">
        <v>60</v>
      </c>
      <c r="B18" s="116"/>
      <c r="C18" s="116"/>
      <c r="D18" s="116"/>
      <c r="E18" s="116"/>
      <c r="F18" s="116"/>
      <c r="G18" s="116"/>
      <c r="H18" s="117"/>
    </row>
    <row r="19" spans="1:12" x14ac:dyDescent="0.25">
      <c r="A19" s="80" t="s">
        <v>61</v>
      </c>
      <c r="B19" s="118"/>
      <c r="C19" s="118"/>
      <c r="D19" s="118"/>
      <c r="E19" s="118"/>
      <c r="F19" s="118"/>
      <c r="G19" s="118"/>
      <c r="H19" s="119"/>
    </row>
    <row r="20" spans="1:12" x14ac:dyDescent="0.25">
      <c r="A20" s="79" t="s">
        <v>8</v>
      </c>
      <c r="B20" s="116"/>
      <c r="C20" s="116"/>
      <c r="D20" s="116"/>
      <c r="E20" s="116"/>
      <c r="F20" s="116"/>
      <c r="G20" s="116"/>
      <c r="H20" s="117"/>
    </row>
    <row r="21" spans="1:12" x14ac:dyDescent="0.25">
      <c r="A21" s="79" t="s">
        <v>62</v>
      </c>
      <c r="B21" s="116"/>
      <c r="C21" s="116"/>
      <c r="D21" s="116"/>
      <c r="E21" s="116"/>
      <c r="F21" s="116"/>
      <c r="G21" s="116"/>
      <c r="H21" s="117"/>
    </row>
    <row r="22" spans="1:12" ht="15" customHeight="1" x14ac:dyDescent="0.25">
      <c r="A22" s="79" t="s">
        <v>41</v>
      </c>
      <c r="B22" s="116"/>
      <c r="C22" s="116"/>
      <c r="D22" s="116"/>
      <c r="E22" s="116"/>
      <c r="F22" s="116"/>
      <c r="G22" s="116"/>
      <c r="H22" s="117"/>
    </row>
    <row r="23" spans="1:12" x14ac:dyDescent="0.25">
      <c r="A23" s="79" t="s">
        <v>63</v>
      </c>
      <c r="B23" s="116"/>
      <c r="C23" s="116"/>
      <c r="D23" s="116"/>
      <c r="E23" s="116"/>
      <c r="F23" s="116"/>
      <c r="G23" s="116"/>
      <c r="H23" s="117"/>
    </row>
    <row r="24" spans="1:12" x14ac:dyDescent="0.25">
      <c r="A24" s="79" t="s">
        <v>64</v>
      </c>
      <c r="B24" s="116"/>
      <c r="C24" s="116"/>
      <c r="D24" s="116"/>
      <c r="E24" s="116"/>
      <c r="F24" s="116"/>
      <c r="G24" s="116"/>
      <c r="H24" s="117"/>
    </row>
    <row r="25" spans="1:12" ht="15.75" thickBot="1" x14ac:dyDescent="0.3">
      <c r="A25" s="81" t="s">
        <v>65</v>
      </c>
      <c r="B25" s="120"/>
      <c r="C25" s="120"/>
      <c r="D25" s="120"/>
      <c r="E25" s="120"/>
      <c r="F25" s="120"/>
      <c r="G25" s="120"/>
      <c r="H25" s="121"/>
    </row>
    <row r="26" spans="1:12" s="144" customFormat="1" ht="60.75" customHeight="1" x14ac:dyDescent="0.25">
      <c r="A26" s="140" t="s">
        <v>6</v>
      </c>
      <c r="B26" s="141" t="s">
        <v>5</v>
      </c>
      <c r="C26" s="141" t="s">
        <v>4</v>
      </c>
      <c r="D26" s="140" t="s">
        <v>3</v>
      </c>
      <c r="E26" s="140" t="s">
        <v>2</v>
      </c>
      <c r="F26" s="140" t="s">
        <v>1</v>
      </c>
      <c r="G26" s="140" t="s">
        <v>0</v>
      </c>
      <c r="H26" s="140" t="s">
        <v>11</v>
      </c>
      <c r="I26" s="142"/>
      <c r="J26" s="143"/>
      <c r="K26" s="143"/>
      <c r="L26" s="143"/>
    </row>
    <row r="27" spans="1:12" s="59" customFormat="1" ht="51" customHeight="1" x14ac:dyDescent="0.25">
      <c r="A27" s="57">
        <v>1</v>
      </c>
      <c r="B27" s="67" t="s">
        <v>304</v>
      </c>
      <c r="C27" s="58" t="s">
        <v>353</v>
      </c>
      <c r="D27" s="57" t="s">
        <v>67</v>
      </c>
      <c r="E27" s="57">
        <v>2</v>
      </c>
      <c r="F27" s="57" t="s">
        <v>95</v>
      </c>
      <c r="G27" s="57">
        <f>E27*1</f>
        <v>2</v>
      </c>
      <c r="H27" s="67"/>
      <c r="I27" s="123"/>
      <c r="J27" s="83"/>
      <c r="K27" s="83"/>
      <c r="L27" s="84"/>
    </row>
    <row r="28" spans="1:12" s="62" customFormat="1" ht="32.25" customHeight="1" x14ac:dyDescent="0.25">
      <c r="A28" s="57">
        <v>2</v>
      </c>
      <c r="B28" s="60" t="s">
        <v>68</v>
      </c>
      <c r="C28" s="61" t="s">
        <v>69</v>
      </c>
      <c r="D28" s="57" t="s">
        <v>70</v>
      </c>
      <c r="E28" s="57">
        <v>12</v>
      </c>
      <c r="F28" s="57" t="s">
        <v>95</v>
      </c>
      <c r="G28" s="57">
        <f t="shared" ref="G28:G57" si="0">E28*1</f>
        <v>12</v>
      </c>
      <c r="H28" s="67"/>
      <c r="I28" s="123"/>
      <c r="J28" s="83"/>
      <c r="K28" s="83"/>
      <c r="L28" s="85"/>
    </row>
    <row r="29" spans="1:12" s="62" customFormat="1" ht="15.75" customHeight="1" x14ac:dyDescent="0.25">
      <c r="A29" s="57">
        <v>3</v>
      </c>
      <c r="B29" s="63" t="s">
        <v>71</v>
      </c>
      <c r="C29" s="63" t="s">
        <v>72</v>
      </c>
      <c r="D29" s="57" t="s">
        <v>73</v>
      </c>
      <c r="E29" s="57">
        <v>2</v>
      </c>
      <c r="F29" s="57" t="s">
        <v>95</v>
      </c>
      <c r="G29" s="57">
        <f t="shared" si="0"/>
        <v>2</v>
      </c>
      <c r="H29" s="67"/>
      <c r="I29" s="123"/>
      <c r="J29" s="83"/>
      <c r="K29" s="83"/>
      <c r="L29" s="85"/>
    </row>
    <row r="30" spans="1:12" s="62" customFormat="1" ht="81" customHeight="1" x14ac:dyDescent="0.25">
      <c r="A30" s="57">
        <v>4</v>
      </c>
      <c r="B30" s="60" t="s">
        <v>74</v>
      </c>
      <c r="C30" s="64" t="s">
        <v>75</v>
      </c>
      <c r="D30" s="57" t="s">
        <v>70</v>
      </c>
      <c r="E30" s="57">
        <v>4</v>
      </c>
      <c r="F30" s="57" t="s">
        <v>95</v>
      </c>
      <c r="G30" s="57">
        <f t="shared" si="0"/>
        <v>4</v>
      </c>
      <c r="H30" s="67"/>
      <c r="I30" s="123"/>
      <c r="J30" s="83"/>
      <c r="K30" s="83"/>
      <c r="L30" s="85"/>
    </row>
    <row r="31" spans="1:12" s="62" customFormat="1" ht="18" customHeight="1" x14ac:dyDescent="0.25">
      <c r="A31" s="57">
        <v>5</v>
      </c>
      <c r="B31" s="63" t="s">
        <v>76</v>
      </c>
      <c r="C31" s="86" t="s">
        <v>77</v>
      </c>
      <c r="D31" s="57" t="s">
        <v>73</v>
      </c>
      <c r="E31" s="57">
        <v>6</v>
      </c>
      <c r="F31" s="57" t="s">
        <v>95</v>
      </c>
      <c r="G31" s="57">
        <f t="shared" si="0"/>
        <v>6</v>
      </c>
      <c r="H31" s="67"/>
      <c r="I31" s="123"/>
      <c r="J31" s="83"/>
      <c r="K31" s="83"/>
      <c r="L31" s="85"/>
    </row>
    <row r="32" spans="1:12" s="62" customFormat="1" ht="18.75" customHeight="1" x14ac:dyDescent="0.25">
      <c r="A32" s="57">
        <v>6</v>
      </c>
      <c r="B32" s="87" t="s">
        <v>78</v>
      </c>
      <c r="C32" s="86" t="s">
        <v>79</v>
      </c>
      <c r="D32" s="57" t="s">
        <v>73</v>
      </c>
      <c r="E32" s="57">
        <v>10</v>
      </c>
      <c r="F32" s="57" t="s">
        <v>95</v>
      </c>
      <c r="G32" s="57">
        <f t="shared" si="0"/>
        <v>10</v>
      </c>
      <c r="H32" s="67"/>
      <c r="I32" s="123"/>
      <c r="J32" s="83"/>
      <c r="K32" s="83"/>
      <c r="L32" s="85"/>
    </row>
    <row r="33" spans="1:12" s="62" customFormat="1" ht="42" customHeight="1" x14ac:dyDescent="0.25">
      <c r="A33" s="57">
        <v>7</v>
      </c>
      <c r="B33" s="63" t="s">
        <v>80</v>
      </c>
      <c r="C33" s="86" t="s">
        <v>81</v>
      </c>
      <c r="D33" s="57" t="s">
        <v>73</v>
      </c>
      <c r="E33" s="57">
        <v>12</v>
      </c>
      <c r="F33" s="57" t="s">
        <v>95</v>
      </c>
      <c r="G33" s="57">
        <f t="shared" si="0"/>
        <v>12</v>
      </c>
      <c r="H33" s="67"/>
      <c r="I33" s="123"/>
      <c r="J33" s="83"/>
      <c r="K33" s="83"/>
      <c r="L33" s="85"/>
    </row>
    <row r="34" spans="1:12" s="62" customFormat="1" ht="15.75" customHeight="1" x14ac:dyDescent="0.25">
      <c r="A34" s="57">
        <v>8</v>
      </c>
      <c r="B34" s="63" t="s">
        <v>113</v>
      </c>
      <c r="C34" s="63" t="s">
        <v>114</v>
      </c>
      <c r="D34" s="57" t="s">
        <v>82</v>
      </c>
      <c r="E34" s="57">
        <v>2</v>
      </c>
      <c r="F34" s="57" t="s">
        <v>95</v>
      </c>
      <c r="G34" s="57">
        <f t="shared" si="0"/>
        <v>2</v>
      </c>
      <c r="H34" s="67"/>
      <c r="I34" s="123"/>
      <c r="J34" s="83"/>
      <c r="K34" s="83"/>
      <c r="L34" s="85"/>
    </row>
    <row r="35" spans="1:12" s="62" customFormat="1" ht="15.75" customHeight="1" x14ac:dyDescent="0.25">
      <c r="A35" s="57">
        <v>9</v>
      </c>
      <c r="B35" s="63" t="s">
        <v>83</v>
      </c>
      <c r="C35" s="86" t="s">
        <v>84</v>
      </c>
      <c r="D35" s="57" t="s">
        <v>70</v>
      </c>
      <c r="E35" s="57">
        <v>2</v>
      </c>
      <c r="F35" s="57" t="s">
        <v>95</v>
      </c>
      <c r="G35" s="57">
        <f t="shared" si="0"/>
        <v>2</v>
      </c>
      <c r="H35" s="67"/>
      <c r="I35" s="123"/>
      <c r="J35" s="83"/>
      <c r="K35" s="83"/>
      <c r="L35" s="85"/>
    </row>
    <row r="36" spans="1:12" s="62" customFormat="1" ht="15.75" customHeight="1" x14ac:dyDescent="0.25">
      <c r="A36" s="57">
        <v>10</v>
      </c>
      <c r="B36" s="63" t="s">
        <v>85</v>
      </c>
      <c r="C36" s="86" t="s">
        <v>117</v>
      </c>
      <c r="D36" s="57" t="s">
        <v>73</v>
      </c>
      <c r="E36" s="57">
        <v>8</v>
      </c>
      <c r="F36" s="57" t="s">
        <v>95</v>
      </c>
      <c r="G36" s="57">
        <f t="shared" si="0"/>
        <v>8</v>
      </c>
      <c r="H36" s="67"/>
      <c r="I36" s="123"/>
      <c r="J36" s="83"/>
      <c r="K36" s="83"/>
      <c r="L36" s="85"/>
    </row>
    <row r="37" spans="1:12" s="62" customFormat="1" ht="41.25" customHeight="1" x14ac:dyDescent="0.25">
      <c r="A37" s="57">
        <v>11</v>
      </c>
      <c r="B37" s="88" t="s">
        <v>86</v>
      </c>
      <c r="C37" s="63" t="s">
        <v>86</v>
      </c>
      <c r="D37" s="57" t="s">
        <v>87</v>
      </c>
      <c r="E37" s="57">
        <v>2</v>
      </c>
      <c r="F37" s="57" t="s">
        <v>95</v>
      </c>
      <c r="G37" s="57">
        <f t="shared" si="0"/>
        <v>2</v>
      </c>
      <c r="H37" s="67"/>
      <c r="I37" s="123"/>
      <c r="J37" s="83"/>
      <c r="K37" s="83"/>
      <c r="L37" s="85"/>
    </row>
    <row r="38" spans="1:12" s="62" customFormat="1" x14ac:dyDescent="0.25">
      <c r="A38" s="57">
        <v>12</v>
      </c>
      <c r="B38" s="63" t="s">
        <v>93</v>
      </c>
      <c r="C38" s="63" t="s">
        <v>92</v>
      </c>
      <c r="D38" s="57" t="s">
        <v>73</v>
      </c>
      <c r="E38" s="57">
        <v>8</v>
      </c>
      <c r="F38" s="57" t="s">
        <v>95</v>
      </c>
      <c r="G38" s="57">
        <f t="shared" si="0"/>
        <v>8</v>
      </c>
      <c r="H38" s="67"/>
      <c r="I38" s="123"/>
      <c r="J38" s="83"/>
      <c r="K38" s="83"/>
      <c r="L38" s="85"/>
    </row>
    <row r="39" spans="1:12" s="62" customFormat="1" ht="114.75" x14ac:dyDescent="0.25">
      <c r="A39" s="57">
        <v>13</v>
      </c>
      <c r="B39" s="88" t="s">
        <v>91</v>
      </c>
      <c r="C39" s="88" t="s">
        <v>317</v>
      </c>
      <c r="D39" s="57" t="s">
        <v>67</v>
      </c>
      <c r="E39" s="57">
        <v>2</v>
      </c>
      <c r="F39" s="57" t="s">
        <v>95</v>
      </c>
      <c r="G39" s="57">
        <f t="shared" si="0"/>
        <v>2</v>
      </c>
      <c r="H39" s="67"/>
      <c r="I39" s="123"/>
      <c r="J39" s="83"/>
      <c r="K39" s="83"/>
      <c r="L39" s="85"/>
    </row>
    <row r="40" spans="1:12" s="62" customFormat="1" ht="63.75" x14ac:dyDescent="0.25">
      <c r="A40" s="57">
        <v>14</v>
      </c>
      <c r="B40" s="88" t="s">
        <v>91</v>
      </c>
      <c r="C40" s="88" t="s">
        <v>318</v>
      </c>
      <c r="D40" s="57" t="s">
        <v>67</v>
      </c>
      <c r="E40" s="57">
        <v>2</v>
      </c>
      <c r="F40" s="57" t="s">
        <v>95</v>
      </c>
      <c r="G40" s="57">
        <f t="shared" si="0"/>
        <v>2</v>
      </c>
      <c r="H40" s="67"/>
      <c r="I40" s="123"/>
      <c r="J40" s="83"/>
      <c r="K40" s="83"/>
      <c r="L40" s="85"/>
    </row>
    <row r="41" spans="1:12" s="62" customFormat="1" ht="25.5" x14ac:dyDescent="0.25">
      <c r="A41" s="57">
        <v>15</v>
      </c>
      <c r="B41" s="63" t="s">
        <v>90</v>
      </c>
      <c r="C41" s="63" t="s">
        <v>89</v>
      </c>
      <c r="D41" s="57" t="s">
        <v>73</v>
      </c>
      <c r="E41" s="57">
        <v>4</v>
      </c>
      <c r="F41" s="57" t="s">
        <v>95</v>
      </c>
      <c r="G41" s="57">
        <f t="shared" si="0"/>
        <v>4</v>
      </c>
      <c r="H41" s="67"/>
      <c r="I41" s="123"/>
      <c r="J41" s="83"/>
      <c r="K41" s="83"/>
      <c r="L41" s="85"/>
    </row>
    <row r="42" spans="1:12" s="62" customFormat="1" x14ac:dyDescent="0.25">
      <c r="A42" s="57">
        <v>16</v>
      </c>
      <c r="B42" s="63" t="s">
        <v>94</v>
      </c>
      <c r="C42" s="63" t="s">
        <v>81</v>
      </c>
      <c r="D42" s="57" t="s">
        <v>67</v>
      </c>
      <c r="E42" s="57">
        <v>8</v>
      </c>
      <c r="F42" s="57" t="s">
        <v>95</v>
      </c>
      <c r="G42" s="57">
        <f t="shared" si="0"/>
        <v>8</v>
      </c>
      <c r="H42" s="67"/>
      <c r="I42" s="123"/>
      <c r="J42" s="83"/>
      <c r="K42" s="83"/>
      <c r="L42" s="85"/>
    </row>
    <row r="43" spans="1:12" s="62" customFormat="1" ht="35.450000000000003" customHeight="1" x14ac:dyDescent="0.25">
      <c r="A43" s="57">
        <v>17</v>
      </c>
      <c r="B43" s="88" t="s">
        <v>348</v>
      </c>
      <c r="C43" s="88" t="s">
        <v>347</v>
      </c>
      <c r="D43" s="57" t="s">
        <v>67</v>
      </c>
      <c r="E43" s="57">
        <v>2</v>
      </c>
      <c r="F43" s="57" t="s">
        <v>95</v>
      </c>
      <c r="G43" s="57">
        <f t="shared" si="0"/>
        <v>2</v>
      </c>
      <c r="H43" s="67"/>
      <c r="I43" s="123"/>
      <c r="J43" s="83"/>
      <c r="K43" s="83"/>
      <c r="L43" s="85"/>
    </row>
    <row r="44" spans="1:12" s="62" customFormat="1" ht="34.5" customHeight="1" x14ac:dyDescent="0.25">
      <c r="A44" s="57">
        <v>18</v>
      </c>
      <c r="B44" s="88" t="s">
        <v>96</v>
      </c>
      <c r="C44" s="88" t="s">
        <v>97</v>
      </c>
      <c r="D44" s="57" t="s">
        <v>67</v>
      </c>
      <c r="E44" s="57">
        <v>2</v>
      </c>
      <c r="F44" s="57" t="s">
        <v>95</v>
      </c>
      <c r="G44" s="57">
        <f t="shared" si="0"/>
        <v>2</v>
      </c>
      <c r="H44" s="67"/>
      <c r="I44" s="123"/>
      <c r="J44" s="83"/>
      <c r="K44" s="83"/>
      <c r="L44" s="85"/>
    </row>
    <row r="45" spans="1:12" s="62" customFormat="1" ht="52.5" hidden="1" customHeight="1" x14ac:dyDescent="0.25">
      <c r="A45" s="57">
        <v>19</v>
      </c>
      <c r="B45" s="65"/>
      <c r="C45" s="65"/>
      <c r="D45" s="66"/>
      <c r="E45" s="66"/>
      <c r="F45" s="57" t="s">
        <v>95</v>
      </c>
      <c r="G45" s="57">
        <f t="shared" si="0"/>
        <v>0</v>
      </c>
      <c r="H45" s="67"/>
      <c r="I45" s="123"/>
      <c r="J45" s="83"/>
      <c r="K45" s="83"/>
      <c r="L45" s="85"/>
    </row>
    <row r="46" spans="1:12" s="62" customFormat="1" ht="24.75" customHeight="1" x14ac:dyDescent="0.25">
      <c r="A46" s="57">
        <v>20</v>
      </c>
      <c r="B46" s="63" t="s">
        <v>98</v>
      </c>
      <c r="C46" s="63" t="s">
        <v>99</v>
      </c>
      <c r="D46" s="57" t="s">
        <v>73</v>
      </c>
      <c r="E46" s="57">
        <v>2</v>
      </c>
      <c r="F46" s="57" t="s">
        <v>95</v>
      </c>
      <c r="G46" s="57">
        <f t="shared" si="0"/>
        <v>2</v>
      </c>
      <c r="H46" s="67"/>
      <c r="I46" s="123"/>
      <c r="J46" s="83"/>
      <c r="K46" s="83"/>
      <c r="L46" s="85"/>
    </row>
    <row r="47" spans="1:12" s="62" customFormat="1" ht="31.5" customHeight="1" x14ac:dyDescent="0.25">
      <c r="A47" s="57">
        <v>21</v>
      </c>
      <c r="B47" s="63" t="s">
        <v>100</v>
      </c>
      <c r="C47" s="63" t="s">
        <v>101</v>
      </c>
      <c r="D47" s="57" t="s">
        <v>67</v>
      </c>
      <c r="E47" s="57">
        <v>2</v>
      </c>
      <c r="F47" s="57" t="s">
        <v>95</v>
      </c>
      <c r="G47" s="57">
        <f t="shared" si="0"/>
        <v>2</v>
      </c>
      <c r="H47" s="67"/>
      <c r="I47" s="123"/>
      <c r="J47" s="83"/>
      <c r="K47" s="83"/>
      <c r="L47" s="85"/>
    </row>
    <row r="48" spans="1:12" s="62" customFormat="1" ht="31.5" customHeight="1" x14ac:dyDescent="0.25">
      <c r="A48" s="57">
        <v>22</v>
      </c>
      <c r="B48" s="63" t="s">
        <v>102</v>
      </c>
      <c r="C48" s="63" t="s">
        <v>103</v>
      </c>
      <c r="D48" s="57" t="s">
        <v>67</v>
      </c>
      <c r="E48" s="57">
        <v>2</v>
      </c>
      <c r="F48" s="57" t="s">
        <v>95</v>
      </c>
      <c r="G48" s="57">
        <f t="shared" si="0"/>
        <v>2</v>
      </c>
      <c r="H48" s="67"/>
      <c r="I48" s="123"/>
      <c r="J48" s="83"/>
      <c r="K48" s="83"/>
      <c r="L48" s="85"/>
    </row>
    <row r="49" spans="1:12" s="62" customFormat="1" ht="31.5" customHeight="1" x14ac:dyDescent="0.25">
      <c r="A49" s="57">
        <v>23</v>
      </c>
      <c r="B49" s="63" t="s">
        <v>104</v>
      </c>
      <c r="C49" s="63" t="s">
        <v>105</v>
      </c>
      <c r="D49" s="57" t="s">
        <v>67</v>
      </c>
      <c r="E49" s="57">
        <v>2</v>
      </c>
      <c r="F49" s="57" t="s">
        <v>95</v>
      </c>
      <c r="G49" s="57">
        <f t="shared" si="0"/>
        <v>2</v>
      </c>
      <c r="H49" s="67"/>
      <c r="I49" s="123"/>
      <c r="J49" s="83"/>
      <c r="K49" s="83"/>
      <c r="L49" s="85"/>
    </row>
    <row r="50" spans="1:12" s="62" customFormat="1" ht="41.25" customHeight="1" x14ac:dyDescent="0.25">
      <c r="A50" s="57">
        <v>24</v>
      </c>
      <c r="B50" s="88" t="s">
        <v>107</v>
      </c>
      <c r="C50" s="63" t="s">
        <v>108</v>
      </c>
      <c r="D50" s="57" t="s">
        <v>87</v>
      </c>
      <c r="E50" s="57">
        <v>2</v>
      </c>
      <c r="F50" s="57" t="s">
        <v>95</v>
      </c>
      <c r="G50" s="57">
        <f t="shared" si="0"/>
        <v>2</v>
      </c>
      <c r="H50" s="67"/>
      <c r="I50" s="123"/>
      <c r="J50" s="83"/>
      <c r="K50" s="83"/>
      <c r="L50" s="85"/>
    </row>
    <row r="51" spans="1:12" s="62" customFormat="1" ht="32.25" customHeight="1" x14ac:dyDescent="0.25">
      <c r="A51" s="57">
        <v>25</v>
      </c>
      <c r="B51" s="63" t="s">
        <v>109</v>
      </c>
      <c r="C51" s="63" t="s">
        <v>110</v>
      </c>
      <c r="D51" s="57" t="s">
        <v>132</v>
      </c>
      <c r="E51" s="57">
        <v>4</v>
      </c>
      <c r="F51" s="57" t="s">
        <v>95</v>
      </c>
      <c r="G51" s="57">
        <f t="shared" si="0"/>
        <v>4</v>
      </c>
      <c r="H51" s="67"/>
      <c r="I51" s="123"/>
      <c r="J51" s="83"/>
      <c r="K51" s="83"/>
      <c r="L51" s="85"/>
    </row>
    <row r="52" spans="1:12" s="62" customFormat="1" ht="45" customHeight="1" x14ac:dyDescent="0.25">
      <c r="A52" s="57">
        <v>26</v>
      </c>
      <c r="B52" s="63" t="s">
        <v>319</v>
      </c>
      <c r="C52" s="63" t="s">
        <v>320</v>
      </c>
      <c r="D52" s="57" t="s">
        <v>111</v>
      </c>
      <c r="E52" s="57">
        <v>2</v>
      </c>
      <c r="F52" s="57" t="s">
        <v>95</v>
      </c>
      <c r="G52" s="57">
        <v>24</v>
      </c>
      <c r="H52" s="67"/>
      <c r="I52" s="123"/>
      <c r="J52" s="83"/>
      <c r="K52" s="83"/>
      <c r="L52" s="85"/>
    </row>
    <row r="53" spans="1:12" s="62" customFormat="1" ht="54.75" customHeight="1" x14ac:dyDescent="0.25">
      <c r="A53" s="57">
        <v>27</v>
      </c>
      <c r="B53" s="63" t="s">
        <v>112</v>
      </c>
      <c r="C53" s="63" t="s">
        <v>321</v>
      </c>
      <c r="D53" s="57" t="s">
        <v>111</v>
      </c>
      <c r="E53" s="57">
        <v>1</v>
      </c>
      <c r="F53" s="57" t="s">
        <v>95</v>
      </c>
      <c r="G53" s="57">
        <v>16</v>
      </c>
      <c r="H53" s="67"/>
      <c r="I53" s="123"/>
      <c r="J53" s="83"/>
      <c r="K53" s="83"/>
      <c r="L53" s="85"/>
    </row>
    <row r="54" spans="1:12" s="56" customFormat="1" ht="63.75" x14ac:dyDescent="0.25">
      <c r="A54" s="57">
        <v>28</v>
      </c>
      <c r="B54" s="67" t="s">
        <v>146</v>
      </c>
      <c r="C54" s="63" t="s">
        <v>147</v>
      </c>
      <c r="D54" s="70" t="s">
        <v>122</v>
      </c>
      <c r="E54" s="70">
        <v>1</v>
      </c>
      <c r="F54" s="70" t="s">
        <v>95</v>
      </c>
      <c r="G54" s="70">
        <v>18</v>
      </c>
      <c r="H54" s="124"/>
      <c r="I54" s="122"/>
      <c r="J54" s="82"/>
      <c r="K54" s="82"/>
      <c r="L54" s="82"/>
    </row>
    <row r="55" spans="1:12" s="32" customFormat="1" ht="38.25" x14ac:dyDescent="0.25">
      <c r="A55" s="17">
        <v>29</v>
      </c>
      <c r="B55" s="99" t="s">
        <v>149</v>
      </c>
      <c r="C55" s="89" t="s">
        <v>150</v>
      </c>
      <c r="D55" s="28" t="s">
        <v>122</v>
      </c>
      <c r="E55" s="28">
        <v>1</v>
      </c>
      <c r="F55" s="28" t="s">
        <v>95</v>
      </c>
      <c r="G55" s="28">
        <v>12</v>
      </c>
      <c r="H55" s="125"/>
      <c r="I55" s="107"/>
      <c r="J55" s="76"/>
      <c r="K55" s="76"/>
      <c r="L55" s="76"/>
    </row>
    <row r="56" spans="1:12" s="23" customFormat="1" ht="38.25" x14ac:dyDescent="0.25">
      <c r="A56" s="17">
        <v>30</v>
      </c>
      <c r="B56" s="25" t="s">
        <v>148</v>
      </c>
      <c r="C56" s="89" t="s">
        <v>333</v>
      </c>
      <c r="D56" s="28" t="s">
        <v>122</v>
      </c>
      <c r="E56" s="28">
        <v>1</v>
      </c>
      <c r="F56" s="28" t="s">
        <v>95</v>
      </c>
      <c r="G56" s="28">
        <v>10</v>
      </c>
      <c r="H56" s="125"/>
      <c r="I56" s="107"/>
      <c r="J56" s="76"/>
      <c r="K56" s="76"/>
      <c r="L56" s="76"/>
    </row>
    <row r="57" spans="1:12" s="62" customFormat="1" ht="31.5" customHeight="1" x14ac:dyDescent="0.25">
      <c r="A57" s="57">
        <v>31</v>
      </c>
      <c r="B57" s="63" t="s">
        <v>115</v>
      </c>
      <c r="C57" s="86" t="s">
        <v>116</v>
      </c>
      <c r="D57" s="57" t="s">
        <v>67</v>
      </c>
      <c r="E57" s="57">
        <v>4</v>
      </c>
      <c r="F57" s="57" t="s">
        <v>95</v>
      </c>
      <c r="G57" s="57">
        <f t="shared" si="0"/>
        <v>4</v>
      </c>
      <c r="H57" s="67"/>
      <c r="I57" s="123"/>
      <c r="J57" s="83"/>
      <c r="K57" s="83"/>
      <c r="L57" s="85"/>
    </row>
    <row r="58" spans="1:12" s="56" customFormat="1" x14ac:dyDescent="0.25">
      <c r="A58" s="57">
        <v>32</v>
      </c>
      <c r="B58" s="68" t="s">
        <v>123</v>
      </c>
      <c r="C58" s="126" t="s">
        <v>131</v>
      </c>
      <c r="D58" s="127" t="s">
        <v>132</v>
      </c>
      <c r="E58" s="128">
        <v>1</v>
      </c>
      <c r="F58" s="69" t="s">
        <v>127</v>
      </c>
      <c r="G58" s="69">
        <v>8</v>
      </c>
      <c r="H58" s="124"/>
      <c r="I58" s="122"/>
      <c r="J58" s="82"/>
      <c r="K58" s="82"/>
      <c r="L58" s="82"/>
    </row>
    <row r="59" spans="1:12" s="56" customFormat="1" x14ac:dyDescent="0.25">
      <c r="A59" s="57">
        <v>33</v>
      </c>
      <c r="B59" s="68" t="s">
        <v>326</v>
      </c>
      <c r="C59" s="129" t="s">
        <v>327</v>
      </c>
      <c r="D59" s="70" t="s">
        <v>132</v>
      </c>
      <c r="E59" s="70">
        <v>1</v>
      </c>
      <c r="F59" s="70" t="s">
        <v>95</v>
      </c>
      <c r="G59" s="70">
        <v>5</v>
      </c>
      <c r="H59" s="124"/>
      <c r="I59" s="122"/>
      <c r="J59" s="82"/>
      <c r="K59" s="82"/>
      <c r="L59" s="82"/>
    </row>
    <row r="60" spans="1:12" s="72" customFormat="1" ht="57" customHeight="1" x14ac:dyDescent="0.2">
      <c r="A60" s="57">
        <v>34</v>
      </c>
      <c r="B60" s="88" t="s">
        <v>336</v>
      </c>
      <c r="C60" s="88" t="s">
        <v>337</v>
      </c>
      <c r="D60" s="57" t="s">
        <v>73</v>
      </c>
      <c r="E60" s="57">
        <v>1</v>
      </c>
      <c r="F60" s="57" t="s">
        <v>338</v>
      </c>
      <c r="G60" s="57">
        <v>2</v>
      </c>
      <c r="H60" s="67"/>
      <c r="I60" s="130"/>
      <c r="J60" s="90"/>
      <c r="K60" s="90"/>
      <c r="L60" s="91"/>
    </row>
    <row r="61" spans="1:12" s="72" customFormat="1" ht="34.5" customHeight="1" x14ac:dyDescent="0.2">
      <c r="A61" s="57">
        <v>35</v>
      </c>
      <c r="B61" s="88" t="s">
        <v>339</v>
      </c>
      <c r="C61" s="88" t="s">
        <v>340</v>
      </c>
      <c r="D61" s="57" t="s">
        <v>73</v>
      </c>
      <c r="E61" s="57">
        <v>1</v>
      </c>
      <c r="F61" s="57" t="s">
        <v>338</v>
      </c>
      <c r="G61" s="57">
        <v>2</v>
      </c>
      <c r="H61" s="67"/>
      <c r="I61" s="130"/>
      <c r="J61" s="90"/>
      <c r="K61" s="90"/>
      <c r="L61" s="91"/>
    </row>
    <row r="62" spans="1:12" s="56" customFormat="1" x14ac:dyDescent="0.25">
      <c r="A62" s="57">
        <v>34</v>
      </c>
      <c r="B62" s="73" t="s">
        <v>128</v>
      </c>
      <c r="C62" s="73" t="s">
        <v>129</v>
      </c>
      <c r="D62" s="55" t="s">
        <v>130</v>
      </c>
      <c r="E62" s="74">
        <v>8</v>
      </c>
      <c r="F62" s="74" t="s">
        <v>127</v>
      </c>
      <c r="G62" s="74">
        <v>8</v>
      </c>
      <c r="H62" s="124"/>
      <c r="I62" s="122"/>
      <c r="J62" s="82"/>
      <c r="K62" s="82"/>
      <c r="L62" s="82"/>
    </row>
    <row r="63" spans="1:12" s="22" customFormat="1" x14ac:dyDescent="0.25">
      <c r="A63" s="17">
        <v>35</v>
      </c>
      <c r="B63" s="19" t="s">
        <v>165</v>
      </c>
      <c r="C63" s="20" t="s">
        <v>166</v>
      </c>
      <c r="D63" s="29" t="s">
        <v>132</v>
      </c>
      <c r="E63" s="29">
        <v>1</v>
      </c>
      <c r="F63" s="29" t="s">
        <v>95</v>
      </c>
      <c r="G63" s="29">
        <f t="shared" ref="G63" si="1">E63</f>
        <v>1</v>
      </c>
      <c r="H63" s="31"/>
      <c r="I63" s="107"/>
      <c r="J63" s="76"/>
      <c r="K63" s="76"/>
      <c r="L63" s="76"/>
    </row>
    <row r="64" spans="1:12" ht="23.25" customHeight="1" thickBot="1" x14ac:dyDescent="0.3">
      <c r="A64" s="131" t="s">
        <v>18</v>
      </c>
      <c r="B64" s="132"/>
      <c r="C64" s="132"/>
      <c r="D64" s="132"/>
      <c r="E64" s="132"/>
      <c r="F64" s="132"/>
      <c r="G64" s="132"/>
      <c r="H64" s="132"/>
    </row>
    <row r="65" spans="1:12" ht="15.75" customHeight="1" x14ac:dyDescent="0.25">
      <c r="A65" s="78" t="s">
        <v>9</v>
      </c>
      <c r="B65" s="114"/>
      <c r="C65" s="114"/>
      <c r="D65" s="114"/>
      <c r="E65" s="114"/>
      <c r="F65" s="114"/>
      <c r="G65" s="114"/>
      <c r="H65" s="115"/>
    </row>
    <row r="66" spans="1:12" s="12" customFormat="1" ht="15" customHeight="1" x14ac:dyDescent="0.25">
      <c r="A66" s="92" t="s">
        <v>118</v>
      </c>
      <c r="B66" s="133"/>
      <c r="C66" s="133"/>
      <c r="D66" s="133"/>
      <c r="E66" s="133"/>
      <c r="F66" s="133"/>
      <c r="G66" s="133"/>
      <c r="H66" s="134"/>
      <c r="I66" s="107"/>
      <c r="J66" s="76"/>
      <c r="K66" s="76"/>
      <c r="L66" s="76"/>
    </row>
    <row r="67" spans="1:12" s="12" customFormat="1" ht="15" customHeight="1" x14ac:dyDescent="0.25">
      <c r="A67" s="92" t="s">
        <v>61</v>
      </c>
      <c r="B67" s="133"/>
      <c r="C67" s="133"/>
      <c r="D67" s="133"/>
      <c r="E67" s="133"/>
      <c r="F67" s="133"/>
      <c r="G67" s="133"/>
      <c r="H67" s="134"/>
      <c r="I67" s="107"/>
      <c r="J67" s="76"/>
      <c r="K67" s="76"/>
      <c r="L67" s="76"/>
    </row>
    <row r="68" spans="1:12" s="12" customFormat="1" ht="15" customHeight="1" x14ac:dyDescent="0.25">
      <c r="A68" s="92" t="s">
        <v>8</v>
      </c>
      <c r="B68" s="133"/>
      <c r="C68" s="133"/>
      <c r="D68" s="133"/>
      <c r="E68" s="133"/>
      <c r="F68" s="133"/>
      <c r="G68" s="133"/>
      <c r="H68" s="134"/>
      <c r="I68" s="107"/>
      <c r="J68" s="76"/>
      <c r="K68" s="76"/>
      <c r="L68" s="76"/>
    </row>
    <row r="69" spans="1:12" s="12" customFormat="1" ht="15" customHeight="1" x14ac:dyDescent="0.25">
      <c r="A69" s="92" t="s">
        <v>62</v>
      </c>
      <c r="B69" s="133"/>
      <c r="C69" s="133"/>
      <c r="D69" s="133"/>
      <c r="E69" s="133"/>
      <c r="F69" s="133"/>
      <c r="G69" s="133"/>
      <c r="H69" s="134"/>
      <c r="I69" s="107"/>
      <c r="J69" s="76"/>
      <c r="K69" s="76"/>
      <c r="L69" s="76"/>
    </row>
    <row r="70" spans="1:12" s="12" customFormat="1" ht="15" customHeight="1" x14ac:dyDescent="0.25">
      <c r="A70" s="92" t="s">
        <v>41</v>
      </c>
      <c r="B70" s="133"/>
      <c r="C70" s="133"/>
      <c r="D70" s="133"/>
      <c r="E70" s="133"/>
      <c r="F70" s="133"/>
      <c r="G70" s="133"/>
      <c r="H70" s="134"/>
      <c r="I70" s="107"/>
      <c r="J70" s="76"/>
      <c r="K70" s="76"/>
      <c r="L70" s="76"/>
    </row>
    <row r="71" spans="1:12" s="12" customFormat="1" ht="15" customHeight="1" x14ac:dyDescent="0.25">
      <c r="A71" s="92" t="s">
        <v>119</v>
      </c>
      <c r="B71" s="133"/>
      <c r="C71" s="133"/>
      <c r="D71" s="133"/>
      <c r="E71" s="133"/>
      <c r="F71" s="133"/>
      <c r="G71" s="133"/>
      <c r="H71" s="134"/>
      <c r="I71" s="107"/>
      <c r="J71" s="76"/>
      <c r="K71" s="76"/>
      <c r="L71" s="76"/>
    </row>
    <row r="72" spans="1:12" s="12" customFormat="1" ht="15" customHeight="1" x14ac:dyDescent="0.25">
      <c r="A72" s="92" t="s">
        <v>120</v>
      </c>
      <c r="B72" s="133"/>
      <c r="C72" s="133"/>
      <c r="D72" s="133"/>
      <c r="E72" s="133"/>
      <c r="F72" s="133"/>
      <c r="G72" s="133"/>
      <c r="H72" s="134"/>
      <c r="I72" s="107"/>
      <c r="J72" s="76"/>
      <c r="K72" s="76"/>
      <c r="L72" s="76"/>
    </row>
    <row r="73" spans="1:12" s="12" customFormat="1" ht="15.75" customHeight="1" x14ac:dyDescent="0.25">
      <c r="A73" s="92" t="s">
        <v>65</v>
      </c>
      <c r="B73" s="134"/>
      <c r="C73" s="134"/>
      <c r="D73" s="134"/>
      <c r="E73" s="134"/>
      <c r="F73" s="134"/>
      <c r="G73" s="134"/>
      <c r="H73" s="134"/>
      <c r="I73" s="107"/>
      <c r="J73" s="76"/>
      <c r="K73" s="76"/>
      <c r="L73" s="76"/>
    </row>
    <row r="74" spans="1:12" s="147" customFormat="1" ht="60" x14ac:dyDescent="0.25">
      <c r="A74" s="2" t="s">
        <v>6</v>
      </c>
      <c r="B74" s="2" t="s">
        <v>5</v>
      </c>
      <c r="C74" s="3" t="s">
        <v>4</v>
      </c>
      <c r="D74" s="2" t="s">
        <v>3</v>
      </c>
      <c r="E74" s="4" t="s">
        <v>2</v>
      </c>
      <c r="F74" s="4" t="s">
        <v>1</v>
      </c>
      <c r="G74" s="4" t="s">
        <v>0</v>
      </c>
      <c r="H74" s="2" t="s">
        <v>11</v>
      </c>
      <c r="I74" s="145"/>
      <c r="J74" s="146"/>
      <c r="K74" s="146"/>
      <c r="L74" s="146"/>
    </row>
    <row r="75" spans="1:12" s="12" customFormat="1" x14ac:dyDescent="0.25">
      <c r="A75" s="27">
        <v>1</v>
      </c>
      <c r="B75" s="20" t="s">
        <v>112</v>
      </c>
      <c r="C75" s="19" t="s">
        <v>124</v>
      </c>
      <c r="D75" s="29" t="s">
        <v>111</v>
      </c>
      <c r="E75" s="28">
        <v>1</v>
      </c>
      <c r="F75" s="28" t="s">
        <v>125</v>
      </c>
      <c r="G75" s="28">
        <v>8</v>
      </c>
      <c r="H75" s="125"/>
      <c r="I75" s="107"/>
      <c r="J75" s="76"/>
      <c r="K75" s="76"/>
      <c r="L75" s="76"/>
    </row>
    <row r="76" spans="1:12" s="12" customFormat="1" x14ac:dyDescent="0.25">
      <c r="A76" s="27">
        <v>2</v>
      </c>
      <c r="B76" s="20" t="s">
        <v>121</v>
      </c>
      <c r="C76" s="19" t="s">
        <v>126</v>
      </c>
      <c r="D76" s="29" t="s">
        <v>111</v>
      </c>
      <c r="E76" s="28">
        <v>1</v>
      </c>
      <c r="F76" s="28" t="s">
        <v>127</v>
      </c>
      <c r="G76" s="28">
        <v>4</v>
      </c>
      <c r="H76" s="125"/>
      <c r="I76" s="107"/>
      <c r="J76" s="76"/>
      <c r="K76" s="76"/>
      <c r="L76" s="76"/>
    </row>
    <row r="77" spans="1:12" s="12" customFormat="1" ht="38.25" x14ac:dyDescent="0.25">
      <c r="A77" s="27">
        <v>3</v>
      </c>
      <c r="B77" s="20" t="s">
        <v>68</v>
      </c>
      <c r="C77" s="16" t="s">
        <v>69</v>
      </c>
      <c r="D77" s="29" t="s">
        <v>70</v>
      </c>
      <c r="E77" s="28">
        <v>1</v>
      </c>
      <c r="F77" s="28" t="s">
        <v>127</v>
      </c>
      <c r="G77" s="28">
        <v>1</v>
      </c>
      <c r="H77" s="125"/>
      <c r="I77" s="107"/>
      <c r="J77" s="76"/>
      <c r="K77" s="76"/>
      <c r="L77" s="76"/>
    </row>
    <row r="78" spans="1:12" s="12" customFormat="1" x14ac:dyDescent="0.25">
      <c r="A78" s="27">
        <v>4</v>
      </c>
      <c r="B78" s="19" t="s">
        <v>128</v>
      </c>
      <c r="C78" s="19" t="s">
        <v>129</v>
      </c>
      <c r="D78" s="29" t="s">
        <v>130</v>
      </c>
      <c r="E78" s="28">
        <v>1</v>
      </c>
      <c r="F78" s="28" t="s">
        <v>127</v>
      </c>
      <c r="G78" s="28">
        <v>1</v>
      </c>
      <c r="H78" s="125"/>
      <c r="I78" s="107"/>
      <c r="J78" s="76"/>
      <c r="K78" s="76"/>
      <c r="L78" s="76"/>
    </row>
    <row r="79" spans="1:12" s="12" customFormat="1" x14ac:dyDescent="0.25">
      <c r="A79" s="135">
        <v>5</v>
      </c>
      <c r="B79" s="20" t="s">
        <v>123</v>
      </c>
      <c r="C79" s="31" t="s">
        <v>131</v>
      </c>
      <c r="D79" s="29" t="s">
        <v>132</v>
      </c>
      <c r="E79" s="135">
        <v>1</v>
      </c>
      <c r="F79" s="28" t="s">
        <v>127</v>
      </c>
      <c r="G79" s="28">
        <v>1</v>
      </c>
      <c r="H79" s="125"/>
      <c r="I79" s="107"/>
      <c r="J79" s="76"/>
      <c r="K79" s="76"/>
      <c r="L79" s="76"/>
    </row>
    <row r="80" spans="1:12" ht="23.25" customHeight="1" thickBot="1" x14ac:dyDescent="0.3">
      <c r="A80" s="131" t="s">
        <v>19</v>
      </c>
      <c r="B80" s="132"/>
      <c r="C80" s="132"/>
      <c r="D80" s="132"/>
      <c r="E80" s="132"/>
      <c r="F80" s="132"/>
      <c r="G80" s="132"/>
      <c r="H80" s="132"/>
    </row>
    <row r="81" spans="1:12" ht="15.75" customHeight="1" x14ac:dyDescent="0.25">
      <c r="A81" s="78" t="s">
        <v>9</v>
      </c>
      <c r="B81" s="114"/>
      <c r="C81" s="114"/>
      <c r="D81" s="114"/>
      <c r="E81" s="114"/>
      <c r="F81" s="114"/>
      <c r="G81" s="114"/>
      <c r="H81" s="115"/>
    </row>
    <row r="82" spans="1:12" s="12" customFormat="1" ht="15" customHeight="1" x14ac:dyDescent="0.25">
      <c r="A82" s="79" t="s">
        <v>133</v>
      </c>
      <c r="B82" s="93"/>
      <c r="C82" s="93"/>
      <c r="D82" s="93"/>
      <c r="E82" s="93"/>
      <c r="F82" s="93"/>
      <c r="G82" s="93"/>
      <c r="H82" s="94"/>
      <c r="I82" s="107"/>
      <c r="J82" s="76"/>
      <c r="K82" s="76"/>
      <c r="L82" s="76"/>
    </row>
    <row r="83" spans="1:12" s="12" customFormat="1" ht="15" customHeight="1" x14ac:dyDescent="0.25">
      <c r="A83" s="79" t="s">
        <v>134</v>
      </c>
      <c r="B83" s="93"/>
      <c r="C83" s="93"/>
      <c r="D83" s="93"/>
      <c r="E83" s="93"/>
      <c r="F83" s="93"/>
      <c r="G83" s="93"/>
      <c r="H83" s="94"/>
      <c r="I83" s="107"/>
      <c r="J83" s="76"/>
      <c r="K83" s="76"/>
      <c r="L83" s="76"/>
    </row>
    <row r="84" spans="1:12" s="12" customFormat="1" ht="15" customHeight="1" x14ac:dyDescent="0.25">
      <c r="A84" s="79" t="s">
        <v>135</v>
      </c>
      <c r="B84" s="93"/>
      <c r="C84" s="93"/>
      <c r="D84" s="93"/>
      <c r="E84" s="93"/>
      <c r="F84" s="93"/>
      <c r="G84" s="93"/>
      <c r="H84" s="94"/>
      <c r="I84" s="107"/>
      <c r="J84" s="76"/>
      <c r="K84" s="76"/>
      <c r="L84" s="76"/>
    </row>
    <row r="85" spans="1:12" s="12" customFormat="1" ht="15" customHeight="1" x14ac:dyDescent="0.25">
      <c r="A85" s="79" t="s">
        <v>136</v>
      </c>
      <c r="B85" s="93"/>
      <c r="C85" s="93"/>
      <c r="D85" s="93"/>
      <c r="E85" s="93"/>
      <c r="F85" s="93"/>
      <c r="G85" s="93"/>
      <c r="H85" s="94"/>
      <c r="I85" s="107"/>
      <c r="J85" s="76"/>
      <c r="K85" s="76"/>
      <c r="L85" s="76"/>
    </row>
    <row r="86" spans="1:12" s="12" customFormat="1" ht="15" customHeight="1" x14ac:dyDescent="0.25">
      <c r="A86" s="79" t="s">
        <v>41</v>
      </c>
      <c r="B86" s="93"/>
      <c r="C86" s="93"/>
      <c r="D86" s="93"/>
      <c r="E86" s="93"/>
      <c r="F86" s="93"/>
      <c r="G86" s="93"/>
      <c r="H86" s="94"/>
      <c r="I86" s="107"/>
      <c r="J86" s="76"/>
      <c r="K86" s="76"/>
      <c r="L86" s="76"/>
    </row>
    <row r="87" spans="1:12" s="12" customFormat="1" ht="15" customHeight="1" x14ac:dyDescent="0.25">
      <c r="A87" s="79" t="s">
        <v>137</v>
      </c>
      <c r="B87" s="93"/>
      <c r="C87" s="93"/>
      <c r="D87" s="93"/>
      <c r="E87" s="93"/>
      <c r="F87" s="93"/>
      <c r="G87" s="93"/>
      <c r="H87" s="94"/>
      <c r="I87" s="107"/>
      <c r="J87" s="76"/>
      <c r="K87" s="76"/>
      <c r="L87" s="76"/>
    </row>
    <row r="88" spans="1:12" s="12" customFormat="1" ht="15" customHeight="1" x14ac:dyDescent="0.25">
      <c r="A88" s="79" t="s">
        <v>138</v>
      </c>
      <c r="B88" s="93"/>
      <c r="C88" s="93"/>
      <c r="D88" s="93"/>
      <c r="E88" s="93"/>
      <c r="F88" s="93"/>
      <c r="G88" s="93"/>
      <c r="H88" s="94"/>
      <c r="I88" s="107"/>
      <c r="J88" s="76"/>
      <c r="K88" s="76"/>
      <c r="L88" s="76"/>
    </row>
    <row r="89" spans="1:12" s="12" customFormat="1" ht="15.75" customHeight="1" thickBot="1" x14ac:dyDescent="0.3">
      <c r="A89" s="81" t="s">
        <v>65</v>
      </c>
      <c r="B89" s="95"/>
      <c r="C89" s="95"/>
      <c r="D89" s="95"/>
      <c r="E89" s="95"/>
      <c r="F89" s="95"/>
      <c r="G89" s="95"/>
      <c r="H89" s="96"/>
      <c r="I89" s="107"/>
      <c r="J89" s="76"/>
      <c r="K89" s="76"/>
      <c r="L89" s="76"/>
    </row>
    <row r="90" spans="1:12" s="147" customFormat="1" ht="60" x14ac:dyDescent="0.25">
      <c r="A90" s="2" t="s">
        <v>6</v>
      </c>
      <c r="B90" s="2" t="s">
        <v>5</v>
      </c>
      <c r="C90" s="3" t="s">
        <v>4</v>
      </c>
      <c r="D90" s="4" t="s">
        <v>3</v>
      </c>
      <c r="E90" s="4" t="s">
        <v>2</v>
      </c>
      <c r="F90" s="4" t="s">
        <v>1</v>
      </c>
      <c r="G90" s="4" t="s">
        <v>0</v>
      </c>
      <c r="H90" s="2" t="s">
        <v>11</v>
      </c>
      <c r="I90" s="145"/>
      <c r="J90" s="146"/>
      <c r="K90" s="146"/>
      <c r="L90" s="146"/>
    </row>
    <row r="91" spans="1:12" s="12" customFormat="1" ht="38.25" x14ac:dyDescent="0.25">
      <c r="A91" s="29">
        <v>1</v>
      </c>
      <c r="B91" s="19" t="s">
        <v>68</v>
      </c>
      <c r="C91" s="30" t="s">
        <v>139</v>
      </c>
      <c r="D91" s="29" t="s">
        <v>70</v>
      </c>
      <c r="E91" s="29">
        <v>2</v>
      </c>
      <c r="F91" s="29" t="s">
        <v>95</v>
      </c>
      <c r="G91" s="29">
        <v>2</v>
      </c>
      <c r="H91" s="125"/>
      <c r="I91" s="107"/>
      <c r="J91" s="76"/>
      <c r="K91" s="76"/>
      <c r="L91" s="76"/>
    </row>
    <row r="92" spans="1:12" s="12" customFormat="1" ht="38.25" x14ac:dyDescent="0.25">
      <c r="A92" s="29">
        <v>2</v>
      </c>
      <c r="B92" s="19" t="s">
        <v>140</v>
      </c>
      <c r="C92" s="31" t="s">
        <v>322</v>
      </c>
      <c r="D92" s="29" t="s">
        <v>70</v>
      </c>
      <c r="E92" s="29">
        <v>1</v>
      </c>
      <c r="F92" s="29" t="s">
        <v>95</v>
      </c>
      <c r="G92" s="29">
        <f t="shared" ref="G92:G97" si="2">E92</f>
        <v>1</v>
      </c>
      <c r="H92" s="125"/>
      <c r="I92" s="107"/>
      <c r="J92" s="76"/>
      <c r="K92" s="76"/>
      <c r="L92" s="76"/>
    </row>
    <row r="93" spans="1:12" s="12" customFormat="1" x14ac:dyDescent="0.25">
      <c r="A93" s="29">
        <v>3</v>
      </c>
      <c r="B93" s="19" t="s">
        <v>128</v>
      </c>
      <c r="C93" s="31" t="s">
        <v>129</v>
      </c>
      <c r="D93" s="29" t="s">
        <v>111</v>
      </c>
      <c r="E93" s="29">
        <v>2</v>
      </c>
      <c r="F93" s="29" t="s">
        <v>95</v>
      </c>
      <c r="G93" s="29">
        <f t="shared" si="2"/>
        <v>2</v>
      </c>
      <c r="H93" s="125"/>
      <c r="I93" s="107"/>
      <c r="J93" s="76"/>
      <c r="K93" s="76"/>
      <c r="L93" s="76"/>
    </row>
    <row r="94" spans="1:12" s="12" customFormat="1" x14ac:dyDescent="0.25">
      <c r="A94" s="29">
        <v>4</v>
      </c>
      <c r="B94" s="19" t="s">
        <v>141</v>
      </c>
      <c r="C94" s="31" t="s">
        <v>142</v>
      </c>
      <c r="D94" s="29" t="s">
        <v>143</v>
      </c>
      <c r="E94" s="29">
        <v>1</v>
      </c>
      <c r="F94" s="29" t="s">
        <v>95</v>
      </c>
      <c r="G94" s="29">
        <f t="shared" si="2"/>
        <v>1</v>
      </c>
      <c r="H94" s="125"/>
      <c r="I94" s="107"/>
      <c r="J94" s="76"/>
      <c r="K94" s="76"/>
      <c r="L94" s="76"/>
    </row>
    <row r="95" spans="1:12" s="12" customFormat="1" x14ac:dyDescent="0.25">
      <c r="A95" s="29">
        <v>5</v>
      </c>
      <c r="B95" s="20" t="s">
        <v>121</v>
      </c>
      <c r="C95" s="31" t="s">
        <v>126</v>
      </c>
      <c r="D95" s="29" t="s">
        <v>111</v>
      </c>
      <c r="E95" s="29">
        <v>2</v>
      </c>
      <c r="F95" s="29" t="s">
        <v>95</v>
      </c>
      <c r="G95" s="29">
        <f t="shared" si="2"/>
        <v>2</v>
      </c>
      <c r="H95" s="125" t="s">
        <v>144</v>
      </c>
      <c r="I95" s="107"/>
      <c r="J95" s="76"/>
      <c r="K95" s="76"/>
      <c r="L95" s="76"/>
    </row>
    <row r="96" spans="1:12" s="12" customFormat="1" ht="51" x14ac:dyDescent="0.25">
      <c r="A96" s="29">
        <v>6</v>
      </c>
      <c r="B96" s="20" t="s">
        <v>112</v>
      </c>
      <c r="C96" s="31" t="s">
        <v>145</v>
      </c>
      <c r="D96" s="29" t="s">
        <v>111</v>
      </c>
      <c r="E96" s="29">
        <v>1</v>
      </c>
      <c r="F96" s="29" t="s">
        <v>95</v>
      </c>
      <c r="G96" s="29">
        <v>16</v>
      </c>
      <c r="H96" s="125"/>
      <c r="I96" s="107"/>
      <c r="J96" s="76"/>
      <c r="K96" s="76"/>
      <c r="L96" s="76"/>
    </row>
    <row r="97" spans="1:12" s="12" customFormat="1" x14ac:dyDescent="0.25">
      <c r="A97" s="29">
        <v>7</v>
      </c>
      <c r="B97" s="20" t="s">
        <v>123</v>
      </c>
      <c r="C97" s="31" t="s">
        <v>131</v>
      </c>
      <c r="D97" s="29" t="s">
        <v>132</v>
      </c>
      <c r="E97" s="29">
        <v>2</v>
      </c>
      <c r="F97" s="29" t="s">
        <v>95</v>
      </c>
      <c r="G97" s="29">
        <f t="shared" si="2"/>
        <v>2</v>
      </c>
      <c r="H97" s="125"/>
      <c r="I97" s="107"/>
      <c r="J97" s="76"/>
      <c r="K97" s="76"/>
      <c r="L97" s="76"/>
    </row>
    <row r="98" spans="1:12" s="12" customFormat="1" ht="63.75" x14ac:dyDescent="0.25">
      <c r="A98" s="29">
        <v>8</v>
      </c>
      <c r="B98" s="25" t="s">
        <v>146</v>
      </c>
      <c r="C98" s="89" t="s">
        <v>147</v>
      </c>
      <c r="D98" s="28" t="s">
        <v>122</v>
      </c>
      <c r="E98" s="28">
        <v>1</v>
      </c>
      <c r="F98" s="28" t="s">
        <v>95</v>
      </c>
      <c r="G98" s="28">
        <v>1</v>
      </c>
      <c r="H98" s="125"/>
      <c r="I98" s="107"/>
      <c r="J98" s="76"/>
      <c r="K98" s="76"/>
      <c r="L98" s="76"/>
    </row>
    <row r="99" spans="1:12" s="12" customFormat="1" ht="38.25" x14ac:dyDescent="0.25">
      <c r="A99" s="29">
        <v>9</v>
      </c>
      <c r="B99" s="25" t="s">
        <v>148</v>
      </c>
      <c r="C99" s="89" t="s">
        <v>314</v>
      </c>
      <c r="D99" s="28" t="s">
        <v>122</v>
      </c>
      <c r="E99" s="28">
        <v>1</v>
      </c>
      <c r="F99" s="28" t="s">
        <v>95</v>
      </c>
      <c r="G99" s="28">
        <f t="shared" ref="G99:G102" si="3">E99</f>
        <v>1</v>
      </c>
      <c r="H99" s="125"/>
      <c r="I99" s="107"/>
      <c r="J99" s="76"/>
      <c r="K99" s="76"/>
      <c r="L99" s="76"/>
    </row>
    <row r="100" spans="1:12" s="13" customFormat="1" x14ac:dyDescent="0.25">
      <c r="A100" s="29">
        <v>10</v>
      </c>
      <c r="B100" s="25" t="s">
        <v>280</v>
      </c>
      <c r="C100" s="89" t="s">
        <v>281</v>
      </c>
      <c r="D100" s="28" t="s">
        <v>111</v>
      </c>
      <c r="E100" s="28">
        <v>1</v>
      </c>
      <c r="F100" s="28" t="s">
        <v>95</v>
      </c>
      <c r="G100" s="28">
        <v>1</v>
      </c>
      <c r="H100" s="125"/>
      <c r="I100" s="107"/>
      <c r="J100" s="76"/>
      <c r="K100" s="76"/>
      <c r="L100" s="76"/>
    </row>
    <row r="101" spans="1:12" s="24" customFormat="1" x14ac:dyDescent="0.25">
      <c r="A101" s="29">
        <v>11</v>
      </c>
      <c r="B101" s="25" t="s">
        <v>334</v>
      </c>
      <c r="C101" s="89" t="s">
        <v>323</v>
      </c>
      <c r="D101" s="29" t="s">
        <v>70</v>
      </c>
      <c r="E101" s="29">
        <v>1</v>
      </c>
      <c r="F101" s="29" t="s">
        <v>95</v>
      </c>
      <c r="G101" s="29">
        <f t="shared" ref="G101" si="4">E101</f>
        <v>1</v>
      </c>
      <c r="H101" s="125"/>
      <c r="I101" s="107"/>
      <c r="J101" s="76"/>
      <c r="K101" s="76"/>
      <c r="L101" s="76"/>
    </row>
    <row r="102" spans="1:12" s="12" customFormat="1" ht="38.25" x14ac:dyDescent="0.25">
      <c r="A102" s="29">
        <v>12</v>
      </c>
      <c r="B102" s="99" t="s">
        <v>149</v>
      </c>
      <c r="C102" s="89" t="s">
        <v>150</v>
      </c>
      <c r="D102" s="28" t="s">
        <v>122</v>
      </c>
      <c r="E102" s="28">
        <v>1</v>
      </c>
      <c r="F102" s="28" t="s">
        <v>95</v>
      </c>
      <c r="G102" s="28">
        <f t="shared" si="3"/>
        <v>1</v>
      </c>
      <c r="H102" s="125"/>
      <c r="I102" s="107"/>
      <c r="J102" s="76"/>
      <c r="K102" s="76"/>
      <c r="L102" s="76"/>
    </row>
    <row r="103" spans="1:12" ht="30.75" customHeight="1" x14ac:dyDescent="0.25">
      <c r="A103" s="131" t="s">
        <v>7</v>
      </c>
      <c r="B103" s="132"/>
      <c r="C103" s="132"/>
      <c r="D103" s="132"/>
      <c r="E103" s="132"/>
      <c r="F103" s="132"/>
      <c r="G103" s="132"/>
      <c r="H103" s="132"/>
    </row>
    <row r="104" spans="1:12" ht="51" x14ac:dyDescent="0.25">
      <c r="A104" s="29" t="s">
        <v>6</v>
      </c>
      <c r="B104" s="29" t="s">
        <v>5</v>
      </c>
      <c r="C104" s="29" t="s">
        <v>4</v>
      </c>
      <c r="D104" s="29" t="s">
        <v>3</v>
      </c>
      <c r="E104" s="29" t="s">
        <v>2</v>
      </c>
      <c r="F104" s="29" t="s">
        <v>1</v>
      </c>
      <c r="G104" s="29" t="s">
        <v>0</v>
      </c>
      <c r="H104" s="29" t="s">
        <v>11</v>
      </c>
    </row>
    <row r="105" spans="1:12" customFormat="1" ht="30" customHeight="1" x14ac:dyDescent="0.25">
      <c r="A105" s="136">
        <v>1</v>
      </c>
      <c r="B105" s="99" t="s">
        <v>151</v>
      </c>
      <c r="C105" s="97" t="s">
        <v>152</v>
      </c>
      <c r="D105" s="136" t="s">
        <v>153</v>
      </c>
      <c r="E105" s="136">
        <v>2</v>
      </c>
      <c r="F105" s="136" t="s">
        <v>95</v>
      </c>
      <c r="G105" s="136">
        <v>2</v>
      </c>
      <c r="H105" s="99"/>
      <c r="I105" s="137"/>
      <c r="J105" s="98"/>
      <c r="K105" s="98"/>
      <c r="L105" s="51"/>
    </row>
    <row r="106" spans="1:12" customFormat="1" ht="15.75" customHeight="1" x14ac:dyDescent="0.25">
      <c r="A106" s="136">
        <v>2</v>
      </c>
      <c r="B106" s="99" t="s">
        <v>154</v>
      </c>
      <c r="C106" s="99" t="s">
        <v>155</v>
      </c>
      <c r="D106" s="136" t="s">
        <v>153</v>
      </c>
      <c r="E106" s="136">
        <v>2</v>
      </c>
      <c r="F106" s="136" t="s">
        <v>95</v>
      </c>
      <c r="G106" s="136">
        <v>2</v>
      </c>
      <c r="H106" s="99"/>
      <c r="I106" s="137"/>
      <c r="J106" s="98"/>
      <c r="K106" s="98"/>
      <c r="L106" s="51"/>
    </row>
    <row r="107" spans="1:12" customFormat="1" ht="41.25" customHeight="1" x14ac:dyDescent="0.25">
      <c r="A107" s="136">
        <v>3</v>
      </c>
      <c r="B107" s="99" t="s">
        <v>158</v>
      </c>
      <c r="C107" s="100" t="s">
        <v>159</v>
      </c>
      <c r="D107" s="136" t="s">
        <v>153</v>
      </c>
      <c r="E107" s="136">
        <v>2</v>
      </c>
      <c r="F107" s="136" t="s">
        <v>95</v>
      </c>
      <c r="G107" s="136">
        <v>80</v>
      </c>
      <c r="H107" s="99"/>
      <c r="I107" s="137"/>
      <c r="J107" s="98"/>
      <c r="K107" s="98"/>
      <c r="L107" s="51"/>
    </row>
    <row r="108" spans="1:12" ht="34.5" customHeight="1" thickBot="1" x14ac:dyDescent="0.3">
      <c r="A108" s="131" t="s">
        <v>42</v>
      </c>
      <c r="B108" s="132"/>
      <c r="C108" s="132"/>
      <c r="D108" s="132"/>
      <c r="E108" s="132"/>
      <c r="F108" s="132"/>
      <c r="G108" s="132"/>
      <c r="H108" s="132"/>
    </row>
    <row r="109" spans="1:12" x14ac:dyDescent="0.25">
      <c r="A109" s="78" t="s">
        <v>9</v>
      </c>
      <c r="B109" s="114"/>
      <c r="C109" s="114"/>
      <c r="D109" s="114"/>
      <c r="E109" s="114"/>
      <c r="F109" s="114"/>
      <c r="G109" s="114"/>
      <c r="H109" s="115"/>
    </row>
    <row r="110" spans="1:12" s="12" customFormat="1" ht="15" customHeight="1" x14ac:dyDescent="0.25">
      <c r="A110" s="79" t="s">
        <v>160</v>
      </c>
      <c r="B110" s="116"/>
      <c r="C110" s="116"/>
      <c r="D110" s="116"/>
      <c r="E110" s="116"/>
      <c r="F110" s="116"/>
      <c r="G110" s="116"/>
      <c r="H110" s="117"/>
      <c r="I110" s="107"/>
      <c r="J110" s="76"/>
      <c r="K110" s="76"/>
      <c r="L110" s="76"/>
    </row>
    <row r="111" spans="1:12" s="12" customFormat="1" ht="15" customHeight="1" x14ac:dyDescent="0.25">
      <c r="A111" s="79" t="s">
        <v>161</v>
      </c>
      <c r="B111" s="116"/>
      <c r="C111" s="116"/>
      <c r="D111" s="116"/>
      <c r="E111" s="116"/>
      <c r="F111" s="116"/>
      <c r="G111" s="116"/>
      <c r="H111" s="117"/>
      <c r="I111" s="107"/>
      <c r="J111" s="76"/>
      <c r="K111" s="76"/>
      <c r="L111" s="76"/>
    </row>
    <row r="112" spans="1:12" s="12" customFormat="1" ht="15" customHeight="1" x14ac:dyDescent="0.25">
      <c r="A112" s="79" t="s">
        <v>162</v>
      </c>
      <c r="B112" s="116"/>
      <c r="C112" s="116"/>
      <c r="D112" s="116"/>
      <c r="E112" s="116"/>
      <c r="F112" s="116"/>
      <c r="G112" s="116"/>
      <c r="H112" s="117"/>
      <c r="I112" s="107"/>
      <c r="J112" s="76"/>
      <c r="K112" s="76"/>
      <c r="L112" s="76"/>
    </row>
    <row r="113" spans="1:12" s="12" customFormat="1" ht="15" customHeight="1" x14ac:dyDescent="0.25">
      <c r="A113" s="79" t="s">
        <v>163</v>
      </c>
      <c r="B113" s="116"/>
      <c r="C113" s="116"/>
      <c r="D113" s="116"/>
      <c r="E113" s="116"/>
      <c r="F113" s="116"/>
      <c r="G113" s="116"/>
      <c r="H113" s="117"/>
      <c r="I113" s="107"/>
      <c r="J113" s="76"/>
      <c r="K113" s="76"/>
      <c r="L113" s="76"/>
    </row>
    <row r="114" spans="1:12" s="12" customFormat="1" ht="15" customHeight="1" x14ac:dyDescent="0.25">
      <c r="A114" s="79" t="s">
        <v>41</v>
      </c>
      <c r="B114" s="116"/>
      <c r="C114" s="116"/>
      <c r="D114" s="116"/>
      <c r="E114" s="116"/>
      <c r="F114" s="116"/>
      <c r="G114" s="116"/>
      <c r="H114" s="117"/>
      <c r="I114" s="107"/>
      <c r="J114" s="76"/>
      <c r="K114" s="76"/>
      <c r="L114" s="76"/>
    </row>
    <row r="115" spans="1:12" s="12" customFormat="1" ht="15" customHeight="1" x14ac:dyDescent="0.25">
      <c r="A115" s="79" t="s">
        <v>164</v>
      </c>
      <c r="B115" s="116"/>
      <c r="C115" s="116"/>
      <c r="D115" s="116"/>
      <c r="E115" s="116"/>
      <c r="F115" s="116"/>
      <c r="G115" s="116"/>
      <c r="H115" s="117"/>
      <c r="I115" s="107"/>
      <c r="J115" s="76"/>
      <c r="K115" s="76"/>
      <c r="L115" s="76"/>
    </row>
    <row r="116" spans="1:12" s="12" customFormat="1" ht="15" customHeight="1" x14ac:dyDescent="0.25">
      <c r="A116" s="79" t="s">
        <v>138</v>
      </c>
      <c r="B116" s="116"/>
      <c r="C116" s="116"/>
      <c r="D116" s="116"/>
      <c r="E116" s="116"/>
      <c r="F116" s="116"/>
      <c r="G116" s="116"/>
      <c r="H116" s="117"/>
      <c r="I116" s="107"/>
      <c r="J116" s="76"/>
      <c r="K116" s="76"/>
      <c r="L116" s="76"/>
    </row>
    <row r="117" spans="1:12" s="12" customFormat="1" ht="15.75" customHeight="1" thickBot="1" x14ac:dyDescent="0.3">
      <c r="A117" s="81" t="s">
        <v>65</v>
      </c>
      <c r="B117" s="120"/>
      <c r="C117" s="120"/>
      <c r="D117" s="120"/>
      <c r="E117" s="120"/>
      <c r="F117" s="120"/>
      <c r="G117" s="120"/>
      <c r="H117" s="121"/>
      <c r="I117" s="107"/>
      <c r="J117" s="76"/>
      <c r="K117" s="76"/>
      <c r="L117" s="76"/>
    </row>
    <row r="118" spans="1:12" s="147" customFormat="1" ht="60" x14ac:dyDescent="0.25">
      <c r="A118" s="148" t="s">
        <v>6</v>
      </c>
      <c r="B118" s="3" t="s">
        <v>5</v>
      </c>
      <c r="C118" s="3" t="s">
        <v>4</v>
      </c>
      <c r="D118" s="148" t="s">
        <v>3</v>
      </c>
      <c r="E118" s="148" t="s">
        <v>2</v>
      </c>
      <c r="F118" s="148" t="s">
        <v>1</v>
      </c>
      <c r="G118" s="148" t="s">
        <v>0</v>
      </c>
      <c r="H118" s="148" t="s">
        <v>11</v>
      </c>
      <c r="I118" s="145"/>
      <c r="J118" s="146"/>
      <c r="K118" s="146"/>
      <c r="L118" s="146"/>
    </row>
    <row r="119" spans="1:12" x14ac:dyDescent="0.25">
      <c r="A119" s="29">
        <v>1</v>
      </c>
      <c r="B119" s="101" t="s">
        <v>330</v>
      </c>
      <c r="C119" s="101" t="s">
        <v>331</v>
      </c>
      <c r="D119" s="102" t="s">
        <v>332</v>
      </c>
      <c r="E119" s="138">
        <v>1</v>
      </c>
      <c r="F119" s="138" t="s">
        <v>95</v>
      </c>
      <c r="G119" s="138">
        <v>1</v>
      </c>
      <c r="H119" s="103"/>
    </row>
    <row r="120" spans="1:12" ht="15.75" customHeight="1" x14ac:dyDescent="0.25">
      <c r="A120" s="29">
        <v>2</v>
      </c>
      <c r="B120" s="101"/>
      <c r="C120" s="101"/>
      <c r="D120" s="101"/>
      <c r="E120" s="138"/>
      <c r="F120" s="138"/>
      <c r="G120" s="138"/>
      <c r="H120" s="103"/>
    </row>
    <row r="121" spans="1:12" ht="15.75" customHeight="1" x14ac:dyDescent="0.25">
      <c r="A121" s="29">
        <v>3</v>
      </c>
      <c r="B121" s="101"/>
      <c r="C121" s="101"/>
      <c r="D121" s="101"/>
      <c r="E121" s="138"/>
      <c r="F121" s="138"/>
      <c r="G121" s="138"/>
      <c r="H121" s="103"/>
    </row>
    <row r="122" spans="1:12" ht="15.75" customHeight="1" x14ac:dyDescent="0.25">
      <c r="A122" s="29">
        <v>4</v>
      </c>
      <c r="B122" s="101"/>
      <c r="C122" s="101"/>
      <c r="D122" s="101"/>
      <c r="E122" s="138"/>
      <c r="F122" s="138"/>
      <c r="G122" s="138"/>
      <c r="H122" s="103"/>
    </row>
  </sheetData>
  <mergeCells count="69">
    <mergeCell ref="A116:H116"/>
    <mergeCell ref="A117:H117"/>
    <mergeCell ref="A110:H110"/>
    <mergeCell ref="A111:H111"/>
    <mergeCell ref="A112:H112"/>
    <mergeCell ref="A113:H113"/>
    <mergeCell ref="A114:H114"/>
    <mergeCell ref="A115:H115"/>
    <mergeCell ref="A88:H88"/>
    <mergeCell ref="A89:H89"/>
    <mergeCell ref="A103:H103"/>
    <mergeCell ref="A108:H108"/>
    <mergeCell ref="A109:H109"/>
    <mergeCell ref="A87:H87"/>
    <mergeCell ref="A70:H70"/>
    <mergeCell ref="A71:H71"/>
    <mergeCell ref="A72:H72"/>
    <mergeCell ref="A73:H73"/>
    <mergeCell ref="A80:H80"/>
    <mergeCell ref="A81:H81"/>
    <mergeCell ref="A82:H82"/>
    <mergeCell ref="A83:H83"/>
    <mergeCell ref="A84:H84"/>
    <mergeCell ref="A85:H85"/>
    <mergeCell ref="A86:H86"/>
    <mergeCell ref="C13:H13"/>
    <mergeCell ref="A13:B13"/>
    <mergeCell ref="A69:H69"/>
    <mergeCell ref="A21:H21"/>
    <mergeCell ref="A22:H22"/>
    <mergeCell ref="A23:H23"/>
    <mergeCell ref="A24:H24"/>
    <mergeCell ref="A25:H25"/>
    <mergeCell ref="A64:H64"/>
    <mergeCell ref="A65:H65"/>
    <mergeCell ref="A66:H66"/>
    <mergeCell ref="A67:H67"/>
    <mergeCell ref="A68:H68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105" xr:uid="{880DE41D-29AA-4B7B-A093-D578CF53E6EE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9"/>
  <sheetViews>
    <sheetView topLeftCell="A58" zoomScale="90" zoomScaleNormal="90" workbookViewId="0">
      <selection activeCell="B78" sqref="B78"/>
    </sheetView>
  </sheetViews>
  <sheetFormatPr defaultColWidth="14.42578125" defaultRowHeight="15" x14ac:dyDescent="0.25"/>
  <cols>
    <col min="1" max="1" width="5.140625" style="187" customWidth="1"/>
    <col min="2" max="2" width="52" style="172" customWidth="1"/>
    <col min="3" max="3" width="44.28515625" style="172" customWidth="1"/>
    <col min="4" max="4" width="22" style="172" customWidth="1"/>
    <col min="5" max="5" width="15.42578125" style="172" customWidth="1"/>
    <col min="6" max="6" width="19.7109375" style="172" bestFit="1" customWidth="1"/>
    <col min="7" max="7" width="14.42578125" style="172" customWidth="1"/>
    <col min="8" max="8" width="25" style="172" bestFit="1" customWidth="1"/>
    <col min="9" max="9" width="8.7109375" style="107" customWidth="1"/>
    <col min="10" max="11" width="8.7109375" style="1" customWidth="1"/>
    <col min="12" max="16384" width="14.42578125" style="1"/>
  </cols>
  <sheetData>
    <row r="1" spans="1:9" x14ac:dyDescent="0.25">
      <c r="A1" s="159" t="s">
        <v>10</v>
      </c>
      <c r="B1" s="160"/>
      <c r="C1" s="160"/>
      <c r="D1" s="160"/>
      <c r="E1" s="160"/>
      <c r="F1" s="160"/>
      <c r="G1" s="160"/>
      <c r="H1" s="160"/>
    </row>
    <row r="2" spans="1:9" s="5" customFormat="1" ht="20.25" x14ac:dyDescent="0.25">
      <c r="A2" s="161" t="s">
        <v>32</v>
      </c>
      <c r="B2" s="161"/>
      <c r="C2" s="161"/>
      <c r="D2" s="161"/>
      <c r="E2" s="161"/>
      <c r="F2" s="161"/>
      <c r="G2" s="161"/>
      <c r="H2" s="161"/>
      <c r="I2" s="107"/>
    </row>
    <row r="3" spans="1:9" s="5" customFormat="1" ht="20.25" x14ac:dyDescent="0.25">
      <c r="A3" s="44" t="str">
        <f>'Информация о Чемпионате'!B4</f>
        <v>Итоговый (межрегиональный) этап Чемпионата по профессиональному мастерству "Профессионалы" в 2025 г</v>
      </c>
      <c r="B3" s="44"/>
      <c r="C3" s="44"/>
      <c r="D3" s="44"/>
      <c r="E3" s="44"/>
      <c r="F3" s="44"/>
      <c r="G3" s="44"/>
      <c r="H3" s="44"/>
      <c r="I3" s="107"/>
    </row>
    <row r="4" spans="1:9" s="5" customFormat="1" ht="20.25" x14ac:dyDescent="0.25">
      <c r="A4" s="161" t="s">
        <v>33</v>
      </c>
      <c r="B4" s="161"/>
      <c r="C4" s="161"/>
      <c r="D4" s="161"/>
      <c r="E4" s="161"/>
      <c r="F4" s="161"/>
      <c r="G4" s="161"/>
      <c r="H4" s="161"/>
      <c r="I4" s="107"/>
    </row>
    <row r="5" spans="1:9" ht="20.25" x14ac:dyDescent="0.25">
      <c r="A5" s="43" t="str">
        <f>'Информация о Чемпионате'!B3</f>
        <v>Агрономия</v>
      </c>
      <c r="B5" s="43"/>
      <c r="C5" s="43"/>
      <c r="D5" s="43"/>
      <c r="E5" s="43"/>
      <c r="F5" s="43"/>
      <c r="G5" s="43"/>
      <c r="H5" s="43"/>
    </row>
    <row r="6" spans="1:9" x14ac:dyDescent="0.25">
      <c r="A6" s="152" t="s">
        <v>12</v>
      </c>
      <c r="B6" s="162"/>
      <c r="C6" s="162"/>
      <c r="D6" s="162"/>
      <c r="E6" s="162"/>
      <c r="F6" s="162"/>
      <c r="G6" s="162"/>
      <c r="H6" s="162"/>
    </row>
    <row r="7" spans="1:9" ht="15.75" x14ac:dyDescent="0.25">
      <c r="A7" s="152" t="s">
        <v>30</v>
      </c>
      <c r="B7" s="152"/>
      <c r="C7" s="152" t="str">
        <f>'Информация о Чемпионате'!B5</f>
        <v>Московская область</v>
      </c>
      <c r="D7" s="152"/>
      <c r="E7" s="152"/>
      <c r="F7" s="152"/>
      <c r="G7" s="152"/>
      <c r="H7" s="152"/>
    </row>
    <row r="8" spans="1:9" ht="36" customHeight="1" x14ac:dyDescent="0.25">
      <c r="A8" s="152" t="s">
        <v>31</v>
      </c>
      <c r="B8" s="152"/>
      <c r="C8" s="152"/>
      <c r="D8" s="152" t="str">
        <f>'Информация о Чемпионате'!B6</f>
        <v>Государственное бюджетное профессиональное образовательное учреждение Московской области "Коломенский аграрный колледж имени Н.Т. Козлова"</v>
      </c>
      <c r="E8" s="152"/>
      <c r="F8" s="152"/>
      <c r="G8" s="152"/>
      <c r="H8" s="152"/>
    </row>
    <row r="9" spans="1:9" ht="15.75" x14ac:dyDescent="0.25">
      <c r="A9" s="152" t="s">
        <v>27</v>
      </c>
      <c r="B9" s="152"/>
      <c r="C9" s="152" t="str">
        <f>'Информация о Чемпионате'!B7</f>
        <v>Московская область город Коломна улица Малинское шоссе дом 36</v>
      </c>
      <c r="D9" s="152"/>
      <c r="E9" s="152"/>
      <c r="F9" s="152"/>
      <c r="G9" s="152"/>
      <c r="H9" s="152"/>
    </row>
    <row r="10" spans="1:9" ht="15.75" x14ac:dyDescent="0.25">
      <c r="A10" s="152" t="s">
        <v>29</v>
      </c>
      <c r="B10" s="152"/>
      <c r="C10" s="152" t="str">
        <f>'Информация о Чемпионате'!B9</f>
        <v>Ястребова Алена Владимировна</v>
      </c>
      <c r="D10" s="152"/>
      <c r="E10" s="152" t="str">
        <f>'Информация о Чемпионате'!B10</f>
        <v>yastrebowa.alena@yandex.ru</v>
      </c>
      <c r="F10" s="152"/>
      <c r="G10" s="152">
        <f>'Информация о Чемпионате'!B11</f>
        <v>79043122289</v>
      </c>
      <c r="H10" s="152"/>
    </row>
    <row r="11" spans="1:9" ht="15.75" customHeight="1" x14ac:dyDescent="0.25">
      <c r="A11" s="152" t="s">
        <v>37</v>
      </c>
      <c r="B11" s="152"/>
      <c r="C11" s="152" t="str">
        <f>'Информация о Чемпионате'!B12</f>
        <v>Еремеева Ирина Олеговна</v>
      </c>
      <c r="D11" s="152"/>
      <c r="E11" s="152" t="str">
        <f>'Информация о Чемпионате'!B13</f>
        <v>Lebedyantseva1999@mail.ru</v>
      </c>
      <c r="F11" s="152"/>
      <c r="G11" s="152">
        <f>'Информация о Чемпионате'!B14</f>
        <v>89015575421</v>
      </c>
      <c r="H11" s="152"/>
    </row>
    <row r="12" spans="1:9" ht="15.75" customHeight="1" x14ac:dyDescent="0.25">
      <c r="A12" s="152" t="s">
        <v>53</v>
      </c>
      <c r="B12" s="152"/>
      <c r="C12" s="152">
        <f>'Информация о Чемпионате'!B17</f>
        <v>12</v>
      </c>
      <c r="D12" s="152"/>
      <c r="E12" s="152"/>
      <c r="F12" s="152"/>
      <c r="G12" s="152"/>
      <c r="H12" s="152"/>
    </row>
    <row r="13" spans="1:9" ht="15.75" x14ac:dyDescent="0.25">
      <c r="A13" s="152" t="s">
        <v>52</v>
      </c>
      <c r="B13" s="152"/>
      <c r="C13" s="152">
        <f>'Информация о Чемпионате'!B15</f>
        <v>40</v>
      </c>
      <c r="D13" s="152"/>
      <c r="E13" s="152"/>
      <c r="F13" s="152"/>
      <c r="G13" s="152"/>
      <c r="H13" s="152"/>
    </row>
    <row r="14" spans="1:9" ht="15.75" x14ac:dyDescent="0.25">
      <c r="A14" s="152" t="s">
        <v>20</v>
      </c>
      <c r="B14" s="152"/>
      <c r="C14" s="152">
        <f>'Информация о Чемпионате'!B16</f>
        <v>8</v>
      </c>
      <c r="D14" s="152"/>
      <c r="E14" s="152"/>
      <c r="F14" s="152"/>
      <c r="G14" s="152"/>
      <c r="H14" s="152"/>
    </row>
    <row r="15" spans="1:9" s="56" customFormat="1" ht="93" customHeight="1" x14ac:dyDescent="0.25">
      <c r="A15" s="186" t="s">
        <v>28</v>
      </c>
      <c r="B15" s="186"/>
      <c r="C15" s="186" t="str">
        <f>'Информация о Чемпионате'!B8</f>
        <v>16.04.2025 – 18.04.2025 (1 поток)
19.04.2025 - 21.04.2025 (2 поток)
22.04.2025 – 24.04.2025 (3 поток)
25.04.2025 – 27.04.2025 (4 поток)
28.04.2025 – 30.04.2025 (5 поток)</v>
      </c>
      <c r="D15" s="186"/>
      <c r="E15" s="186"/>
      <c r="F15" s="186"/>
      <c r="G15" s="186"/>
      <c r="H15" s="186"/>
      <c r="I15" s="122"/>
    </row>
    <row r="16" spans="1:9" ht="24" customHeight="1" thickBot="1" x14ac:dyDescent="0.3">
      <c r="A16" s="131" t="s">
        <v>38</v>
      </c>
      <c r="B16" s="163"/>
      <c r="C16" s="163"/>
      <c r="D16" s="163"/>
      <c r="E16" s="163"/>
      <c r="F16" s="163"/>
      <c r="G16" s="163"/>
      <c r="H16" s="163"/>
    </row>
    <row r="17" spans="1:11" x14ac:dyDescent="0.25">
      <c r="A17" s="153" t="s">
        <v>9</v>
      </c>
      <c r="B17" s="164"/>
      <c r="C17" s="164"/>
      <c r="D17" s="164"/>
      <c r="E17" s="164"/>
      <c r="F17" s="164"/>
      <c r="G17" s="164"/>
      <c r="H17" s="165"/>
    </row>
    <row r="18" spans="1:11" s="12" customFormat="1" x14ac:dyDescent="0.25">
      <c r="A18" s="154" t="s">
        <v>60</v>
      </c>
      <c r="B18" s="166"/>
      <c r="C18" s="166"/>
      <c r="D18" s="166"/>
      <c r="E18" s="166"/>
      <c r="F18" s="166"/>
      <c r="G18" s="166"/>
      <c r="H18" s="167"/>
      <c r="I18" s="107"/>
    </row>
    <row r="19" spans="1:11" s="12" customFormat="1" x14ac:dyDescent="0.25">
      <c r="A19" s="155" t="s">
        <v>61</v>
      </c>
      <c r="B19" s="168"/>
      <c r="C19" s="168"/>
      <c r="D19" s="168"/>
      <c r="E19" s="168"/>
      <c r="F19" s="168"/>
      <c r="G19" s="168"/>
      <c r="H19" s="169"/>
      <c r="I19" s="107"/>
    </row>
    <row r="20" spans="1:11" s="12" customFormat="1" x14ac:dyDescent="0.25">
      <c r="A20" s="154" t="s">
        <v>8</v>
      </c>
      <c r="B20" s="166"/>
      <c r="C20" s="166"/>
      <c r="D20" s="166"/>
      <c r="E20" s="166"/>
      <c r="F20" s="166"/>
      <c r="G20" s="166"/>
      <c r="H20" s="167"/>
      <c r="I20" s="107"/>
    </row>
    <row r="21" spans="1:11" s="12" customFormat="1" x14ac:dyDescent="0.25">
      <c r="A21" s="154" t="s">
        <v>62</v>
      </c>
      <c r="B21" s="166"/>
      <c r="C21" s="166"/>
      <c r="D21" s="166"/>
      <c r="E21" s="166"/>
      <c r="F21" s="166"/>
      <c r="G21" s="166"/>
      <c r="H21" s="167"/>
      <c r="I21" s="107"/>
    </row>
    <row r="22" spans="1:11" s="12" customFormat="1" ht="15" customHeight="1" x14ac:dyDescent="0.25">
      <c r="A22" s="154" t="s">
        <v>41</v>
      </c>
      <c r="B22" s="166"/>
      <c r="C22" s="166"/>
      <c r="D22" s="166"/>
      <c r="E22" s="166"/>
      <c r="F22" s="166"/>
      <c r="G22" s="166"/>
      <c r="H22" s="167"/>
      <c r="I22" s="107"/>
    </row>
    <row r="23" spans="1:11" s="12" customFormat="1" x14ac:dyDescent="0.25">
      <c r="A23" s="154" t="s">
        <v>63</v>
      </c>
      <c r="B23" s="166"/>
      <c r="C23" s="166"/>
      <c r="D23" s="166"/>
      <c r="E23" s="166"/>
      <c r="F23" s="166"/>
      <c r="G23" s="166"/>
      <c r="H23" s="167"/>
      <c r="I23" s="107"/>
    </row>
    <row r="24" spans="1:11" s="12" customFormat="1" x14ac:dyDescent="0.25">
      <c r="A24" s="154" t="s">
        <v>64</v>
      </c>
      <c r="B24" s="166"/>
      <c r="C24" s="166"/>
      <c r="D24" s="166"/>
      <c r="E24" s="166"/>
      <c r="F24" s="166"/>
      <c r="G24" s="166"/>
      <c r="H24" s="167"/>
      <c r="I24" s="107"/>
    </row>
    <row r="25" spans="1:11" s="12" customFormat="1" ht="15.75" thickBot="1" x14ac:dyDescent="0.3">
      <c r="A25" s="156" t="s">
        <v>65</v>
      </c>
      <c r="B25" s="170"/>
      <c r="C25" s="170"/>
      <c r="D25" s="170"/>
      <c r="E25" s="170"/>
      <c r="F25" s="170"/>
      <c r="G25" s="170"/>
      <c r="H25" s="171"/>
      <c r="I25" s="107"/>
    </row>
    <row r="26" spans="1:11" ht="60" x14ac:dyDescent="0.25">
      <c r="A26" s="2" t="s">
        <v>6</v>
      </c>
      <c r="B26" s="2" t="s">
        <v>5</v>
      </c>
      <c r="C26" s="3" t="s">
        <v>4</v>
      </c>
      <c r="D26" s="2" t="s">
        <v>3</v>
      </c>
      <c r="E26" s="4" t="s">
        <v>2</v>
      </c>
      <c r="F26" s="2" t="s">
        <v>1</v>
      </c>
      <c r="G26" s="2" t="s">
        <v>0</v>
      </c>
      <c r="H26" s="2" t="s">
        <v>11</v>
      </c>
    </row>
    <row r="27" spans="1:11" s="180" customFormat="1" ht="51" customHeight="1" x14ac:dyDescent="0.2">
      <c r="A27" s="173">
        <v>1</v>
      </c>
      <c r="B27" s="67" t="s">
        <v>304</v>
      </c>
      <c r="C27" s="58" t="s">
        <v>66</v>
      </c>
      <c r="D27" s="173" t="s">
        <v>67</v>
      </c>
      <c r="E27" s="173">
        <v>2</v>
      </c>
      <c r="F27" s="173" t="s">
        <v>95</v>
      </c>
      <c r="G27" s="173">
        <f>E27*1</f>
        <v>2</v>
      </c>
      <c r="H27" s="174"/>
      <c r="I27" s="178"/>
      <c r="J27" s="179"/>
      <c r="K27" s="179"/>
    </row>
    <row r="28" spans="1:11" s="181" customFormat="1" ht="32.25" customHeight="1" x14ac:dyDescent="0.2">
      <c r="A28" s="173">
        <v>2</v>
      </c>
      <c r="B28" s="60" t="s">
        <v>68</v>
      </c>
      <c r="C28" s="61" t="s">
        <v>69</v>
      </c>
      <c r="D28" s="173" t="s">
        <v>70</v>
      </c>
      <c r="E28" s="173">
        <v>12</v>
      </c>
      <c r="F28" s="173" t="s">
        <v>95</v>
      </c>
      <c r="G28" s="173">
        <f t="shared" ref="G28:G56" si="0">E28*1</f>
        <v>12</v>
      </c>
      <c r="H28" s="174"/>
      <c r="I28" s="178"/>
      <c r="J28" s="179"/>
      <c r="K28" s="179"/>
    </row>
    <row r="29" spans="1:11" s="181" customFormat="1" ht="15.75" customHeight="1" x14ac:dyDescent="0.2">
      <c r="A29" s="173">
        <v>3</v>
      </c>
      <c r="B29" s="175" t="s">
        <v>71</v>
      </c>
      <c r="C29" s="175" t="s">
        <v>72</v>
      </c>
      <c r="D29" s="173" t="s">
        <v>73</v>
      </c>
      <c r="E29" s="173">
        <v>2</v>
      </c>
      <c r="F29" s="173" t="s">
        <v>95</v>
      </c>
      <c r="G29" s="173">
        <f t="shared" si="0"/>
        <v>2</v>
      </c>
      <c r="H29" s="174"/>
      <c r="I29" s="178"/>
      <c r="J29" s="179"/>
      <c r="K29" s="179"/>
    </row>
    <row r="30" spans="1:11" s="181" customFormat="1" ht="81" customHeight="1" x14ac:dyDescent="0.2">
      <c r="A30" s="173">
        <v>4</v>
      </c>
      <c r="B30" s="60" t="s">
        <v>74</v>
      </c>
      <c r="C30" s="64" t="s">
        <v>75</v>
      </c>
      <c r="D30" s="173" t="s">
        <v>70</v>
      </c>
      <c r="E30" s="173">
        <v>4</v>
      </c>
      <c r="F30" s="173" t="s">
        <v>95</v>
      </c>
      <c r="G30" s="173">
        <f t="shared" si="0"/>
        <v>4</v>
      </c>
      <c r="H30" s="174"/>
      <c r="I30" s="178"/>
      <c r="J30" s="179"/>
      <c r="K30" s="179"/>
    </row>
    <row r="31" spans="1:11" s="181" customFormat="1" ht="18" customHeight="1" x14ac:dyDescent="0.2">
      <c r="A31" s="173">
        <v>5</v>
      </c>
      <c r="B31" s="175" t="s">
        <v>76</v>
      </c>
      <c r="C31" s="176" t="s">
        <v>77</v>
      </c>
      <c r="D31" s="173" t="s">
        <v>73</v>
      </c>
      <c r="E31" s="173">
        <v>6</v>
      </c>
      <c r="F31" s="173" t="s">
        <v>95</v>
      </c>
      <c r="G31" s="173">
        <f t="shared" si="0"/>
        <v>6</v>
      </c>
      <c r="H31" s="174"/>
      <c r="I31" s="178"/>
      <c r="J31" s="179"/>
      <c r="K31" s="179"/>
    </row>
    <row r="32" spans="1:11" s="181" customFormat="1" ht="18.75" customHeight="1" x14ac:dyDescent="0.2">
      <c r="A32" s="173">
        <v>6</v>
      </c>
      <c r="B32" s="87" t="s">
        <v>78</v>
      </c>
      <c r="C32" s="176" t="s">
        <v>79</v>
      </c>
      <c r="D32" s="173" t="s">
        <v>73</v>
      </c>
      <c r="E32" s="173">
        <v>10</v>
      </c>
      <c r="F32" s="173" t="s">
        <v>95</v>
      </c>
      <c r="G32" s="173">
        <f t="shared" si="0"/>
        <v>10</v>
      </c>
      <c r="H32" s="174"/>
      <c r="I32" s="178"/>
      <c r="J32" s="179"/>
      <c r="K32" s="179"/>
    </row>
    <row r="33" spans="1:11" s="181" customFormat="1" ht="42" customHeight="1" x14ac:dyDescent="0.2">
      <c r="A33" s="173">
        <v>7</v>
      </c>
      <c r="B33" s="175" t="s">
        <v>80</v>
      </c>
      <c r="C33" s="176" t="s">
        <v>81</v>
      </c>
      <c r="D33" s="173" t="s">
        <v>73</v>
      </c>
      <c r="E33" s="173">
        <v>12</v>
      </c>
      <c r="F33" s="173" t="s">
        <v>95</v>
      </c>
      <c r="G33" s="173">
        <f t="shared" si="0"/>
        <v>12</v>
      </c>
      <c r="H33" s="174"/>
      <c r="I33" s="178"/>
      <c r="J33" s="179"/>
      <c r="K33" s="179"/>
    </row>
    <row r="34" spans="1:11" s="181" customFormat="1" ht="15.75" customHeight="1" x14ac:dyDescent="0.2">
      <c r="A34" s="173">
        <v>8</v>
      </c>
      <c r="B34" s="175" t="s">
        <v>113</v>
      </c>
      <c r="C34" s="175" t="s">
        <v>114</v>
      </c>
      <c r="D34" s="173" t="s">
        <v>82</v>
      </c>
      <c r="E34" s="173">
        <v>4</v>
      </c>
      <c r="F34" s="173" t="s">
        <v>95</v>
      </c>
      <c r="G34" s="173">
        <f t="shared" si="0"/>
        <v>4</v>
      </c>
      <c r="H34" s="174"/>
      <c r="I34" s="178"/>
      <c r="J34" s="179"/>
      <c r="K34" s="179"/>
    </row>
    <row r="35" spans="1:11" s="181" customFormat="1" ht="15.75" customHeight="1" x14ac:dyDescent="0.2">
      <c r="A35" s="173">
        <v>9</v>
      </c>
      <c r="B35" s="175" t="s">
        <v>83</v>
      </c>
      <c r="C35" s="176" t="s">
        <v>84</v>
      </c>
      <c r="D35" s="173" t="s">
        <v>70</v>
      </c>
      <c r="E35" s="173">
        <v>2</v>
      </c>
      <c r="F35" s="173" t="s">
        <v>95</v>
      </c>
      <c r="G35" s="173">
        <f t="shared" si="0"/>
        <v>2</v>
      </c>
      <c r="H35" s="174"/>
      <c r="I35" s="178"/>
      <c r="J35" s="179"/>
      <c r="K35" s="179"/>
    </row>
    <row r="36" spans="1:11" s="181" customFormat="1" ht="15.75" customHeight="1" x14ac:dyDescent="0.2">
      <c r="A36" s="173">
        <v>10</v>
      </c>
      <c r="B36" s="175" t="s">
        <v>85</v>
      </c>
      <c r="C36" s="176" t="s">
        <v>117</v>
      </c>
      <c r="D36" s="173" t="s">
        <v>73</v>
      </c>
      <c r="E36" s="173">
        <v>8</v>
      </c>
      <c r="F36" s="173" t="s">
        <v>95</v>
      </c>
      <c r="G36" s="173">
        <f t="shared" si="0"/>
        <v>8</v>
      </c>
      <c r="H36" s="174"/>
      <c r="I36" s="178"/>
      <c r="J36" s="179"/>
      <c r="K36" s="179"/>
    </row>
    <row r="37" spans="1:11" s="181" customFormat="1" ht="41.25" customHeight="1" x14ac:dyDescent="0.2">
      <c r="A37" s="173">
        <v>11</v>
      </c>
      <c r="B37" s="88" t="s">
        <v>86</v>
      </c>
      <c r="C37" s="175" t="s">
        <v>86</v>
      </c>
      <c r="D37" s="173" t="s">
        <v>87</v>
      </c>
      <c r="E37" s="173">
        <v>2</v>
      </c>
      <c r="F37" s="173" t="s">
        <v>95</v>
      </c>
      <c r="G37" s="173">
        <f t="shared" si="0"/>
        <v>2</v>
      </c>
      <c r="H37" s="174"/>
      <c r="I37" s="178"/>
      <c r="J37" s="179"/>
      <c r="K37" s="179"/>
    </row>
    <row r="38" spans="1:11" s="181" customFormat="1" ht="12.75" x14ac:dyDescent="0.2">
      <c r="A38" s="173">
        <v>12</v>
      </c>
      <c r="B38" s="175" t="s">
        <v>93</v>
      </c>
      <c r="C38" s="175" t="s">
        <v>92</v>
      </c>
      <c r="D38" s="173" t="s">
        <v>73</v>
      </c>
      <c r="E38" s="173">
        <v>8</v>
      </c>
      <c r="F38" s="173" t="s">
        <v>95</v>
      </c>
      <c r="G38" s="173">
        <f t="shared" si="0"/>
        <v>8</v>
      </c>
      <c r="H38" s="174"/>
      <c r="I38" s="178"/>
      <c r="J38" s="179"/>
      <c r="K38" s="179"/>
    </row>
    <row r="39" spans="1:11" s="181" customFormat="1" ht="114.75" x14ac:dyDescent="0.2">
      <c r="A39" s="173">
        <v>13</v>
      </c>
      <c r="B39" s="88" t="s">
        <v>91</v>
      </c>
      <c r="C39" s="88" t="s">
        <v>317</v>
      </c>
      <c r="D39" s="173" t="s">
        <v>67</v>
      </c>
      <c r="E39" s="173">
        <v>2</v>
      </c>
      <c r="F39" s="173" t="s">
        <v>95</v>
      </c>
      <c r="G39" s="173">
        <f t="shared" si="0"/>
        <v>2</v>
      </c>
      <c r="H39" s="174"/>
      <c r="I39" s="178"/>
      <c r="J39" s="179"/>
      <c r="K39" s="179"/>
    </row>
    <row r="40" spans="1:11" s="181" customFormat="1" ht="63.75" x14ac:dyDescent="0.2">
      <c r="A40" s="173">
        <v>14</v>
      </c>
      <c r="B40" s="88" t="s">
        <v>91</v>
      </c>
      <c r="C40" s="88" t="s">
        <v>318</v>
      </c>
      <c r="D40" s="173" t="s">
        <v>67</v>
      </c>
      <c r="E40" s="173">
        <v>2</v>
      </c>
      <c r="F40" s="173" t="s">
        <v>95</v>
      </c>
      <c r="G40" s="173">
        <f t="shared" si="0"/>
        <v>2</v>
      </c>
      <c r="H40" s="174"/>
      <c r="I40" s="178"/>
      <c r="J40" s="179"/>
      <c r="K40" s="179"/>
    </row>
    <row r="41" spans="1:11" s="181" customFormat="1" ht="25.5" x14ac:dyDescent="0.2">
      <c r="A41" s="173">
        <v>15</v>
      </c>
      <c r="B41" s="175" t="s">
        <v>90</v>
      </c>
      <c r="C41" s="175" t="s">
        <v>89</v>
      </c>
      <c r="D41" s="173" t="s">
        <v>73</v>
      </c>
      <c r="E41" s="173">
        <v>4</v>
      </c>
      <c r="F41" s="173" t="s">
        <v>95</v>
      </c>
      <c r="G41" s="173">
        <f t="shared" si="0"/>
        <v>4</v>
      </c>
      <c r="H41" s="174"/>
      <c r="I41" s="178"/>
      <c r="J41" s="179"/>
      <c r="K41" s="179"/>
    </row>
    <row r="42" spans="1:11" s="181" customFormat="1" ht="12.75" x14ac:dyDescent="0.2">
      <c r="A42" s="173">
        <v>16</v>
      </c>
      <c r="B42" s="175" t="s">
        <v>94</v>
      </c>
      <c r="C42" s="175" t="s">
        <v>81</v>
      </c>
      <c r="D42" s="173" t="s">
        <v>67</v>
      </c>
      <c r="E42" s="173">
        <v>8</v>
      </c>
      <c r="F42" s="173" t="s">
        <v>95</v>
      </c>
      <c r="G42" s="173">
        <f t="shared" si="0"/>
        <v>8</v>
      </c>
      <c r="H42" s="174"/>
      <c r="I42" s="178"/>
      <c r="J42" s="179"/>
      <c r="K42" s="179"/>
    </row>
    <row r="43" spans="1:11" s="181" customFormat="1" ht="35.450000000000003" customHeight="1" x14ac:dyDescent="0.2">
      <c r="A43" s="57">
        <v>17</v>
      </c>
      <c r="B43" s="88" t="s">
        <v>348</v>
      </c>
      <c r="C43" s="88" t="s">
        <v>347</v>
      </c>
      <c r="D43" s="57" t="s">
        <v>67</v>
      </c>
      <c r="E43" s="57">
        <v>2</v>
      </c>
      <c r="F43" s="57" t="s">
        <v>95</v>
      </c>
      <c r="G43" s="57">
        <f t="shared" si="0"/>
        <v>2</v>
      </c>
      <c r="H43" s="67"/>
      <c r="I43" s="178"/>
      <c r="J43" s="179"/>
      <c r="K43" s="179"/>
    </row>
    <row r="44" spans="1:11" s="181" customFormat="1" ht="34.5" customHeight="1" x14ac:dyDescent="0.2">
      <c r="A44" s="173">
        <v>18</v>
      </c>
      <c r="B44" s="88" t="s">
        <v>96</v>
      </c>
      <c r="C44" s="88" t="s">
        <v>97</v>
      </c>
      <c r="D44" s="173" t="s">
        <v>67</v>
      </c>
      <c r="E44" s="173">
        <v>2</v>
      </c>
      <c r="F44" s="173" t="s">
        <v>95</v>
      </c>
      <c r="G44" s="173">
        <f t="shared" si="0"/>
        <v>2</v>
      </c>
      <c r="H44" s="174"/>
      <c r="I44" s="178"/>
      <c r="J44" s="179"/>
      <c r="K44" s="179"/>
    </row>
    <row r="45" spans="1:11" s="181" customFormat="1" ht="52.5" hidden="1" customHeight="1" x14ac:dyDescent="0.2">
      <c r="A45" s="173">
        <v>19</v>
      </c>
      <c r="B45" s="65"/>
      <c r="C45" s="65"/>
      <c r="D45" s="177"/>
      <c r="E45" s="177"/>
      <c r="F45" s="173" t="s">
        <v>95</v>
      </c>
      <c r="G45" s="173">
        <f t="shared" si="0"/>
        <v>0</v>
      </c>
      <c r="H45" s="174"/>
      <c r="I45" s="178"/>
      <c r="J45" s="179"/>
      <c r="K45" s="179"/>
    </row>
    <row r="46" spans="1:11" s="181" customFormat="1" ht="24.75" customHeight="1" x14ac:dyDescent="0.2">
      <c r="A46" s="173">
        <v>20</v>
      </c>
      <c r="B46" s="175" t="s">
        <v>98</v>
      </c>
      <c r="C46" s="175" t="s">
        <v>99</v>
      </c>
      <c r="D46" s="173" t="s">
        <v>73</v>
      </c>
      <c r="E46" s="173">
        <v>2</v>
      </c>
      <c r="F46" s="173" t="s">
        <v>95</v>
      </c>
      <c r="G46" s="173">
        <f t="shared" si="0"/>
        <v>2</v>
      </c>
      <c r="H46" s="174"/>
      <c r="I46" s="178"/>
      <c r="J46" s="179"/>
      <c r="K46" s="179"/>
    </row>
    <row r="47" spans="1:11" s="181" customFormat="1" ht="31.5" customHeight="1" x14ac:dyDescent="0.2">
      <c r="A47" s="173">
        <v>21</v>
      </c>
      <c r="B47" s="175" t="s">
        <v>100</v>
      </c>
      <c r="C47" s="175" t="s">
        <v>101</v>
      </c>
      <c r="D47" s="173" t="s">
        <v>67</v>
      </c>
      <c r="E47" s="173">
        <v>2</v>
      </c>
      <c r="F47" s="173" t="s">
        <v>95</v>
      </c>
      <c r="G47" s="173">
        <f t="shared" si="0"/>
        <v>2</v>
      </c>
      <c r="H47" s="174"/>
      <c r="I47" s="178"/>
      <c r="J47" s="179"/>
      <c r="K47" s="179"/>
    </row>
    <row r="48" spans="1:11" s="181" customFormat="1" ht="31.5" customHeight="1" x14ac:dyDescent="0.2">
      <c r="A48" s="173">
        <v>22</v>
      </c>
      <c r="B48" s="175" t="s">
        <v>102</v>
      </c>
      <c r="C48" s="175" t="s">
        <v>103</v>
      </c>
      <c r="D48" s="173" t="s">
        <v>67</v>
      </c>
      <c r="E48" s="173">
        <v>2</v>
      </c>
      <c r="F48" s="173" t="s">
        <v>95</v>
      </c>
      <c r="G48" s="173">
        <f t="shared" si="0"/>
        <v>2</v>
      </c>
      <c r="H48" s="174"/>
      <c r="I48" s="178"/>
      <c r="J48" s="179"/>
      <c r="K48" s="179"/>
    </row>
    <row r="49" spans="1:11" s="181" customFormat="1" ht="31.5" customHeight="1" x14ac:dyDescent="0.2">
      <c r="A49" s="173">
        <v>23</v>
      </c>
      <c r="B49" s="175" t="s">
        <v>104</v>
      </c>
      <c r="C49" s="175" t="s">
        <v>105</v>
      </c>
      <c r="D49" s="173" t="s">
        <v>67</v>
      </c>
      <c r="E49" s="173">
        <v>2</v>
      </c>
      <c r="F49" s="173" t="s">
        <v>95</v>
      </c>
      <c r="G49" s="173">
        <f t="shared" si="0"/>
        <v>2</v>
      </c>
      <c r="H49" s="174"/>
      <c r="I49" s="178"/>
      <c r="J49" s="179"/>
      <c r="K49" s="179"/>
    </row>
    <row r="50" spans="1:11" s="181" customFormat="1" ht="41.25" customHeight="1" x14ac:dyDescent="0.2">
      <c r="A50" s="173">
        <v>24</v>
      </c>
      <c r="B50" s="88" t="s">
        <v>107</v>
      </c>
      <c r="C50" s="175" t="s">
        <v>108</v>
      </c>
      <c r="D50" s="173" t="s">
        <v>87</v>
      </c>
      <c r="E50" s="173">
        <v>2</v>
      </c>
      <c r="F50" s="173" t="s">
        <v>95</v>
      </c>
      <c r="G50" s="173">
        <f t="shared" si="0"/>
        <v>2</v>
      </c>
      <c r="H50" s="174"/>
      <c r="I50" s="178"/>
      <c r="J50" s="179"/>
      <c r="K50" s="179"/>
    </row>
    <row r="51" spans="1:11" s="181" customFormat="1" ht="32.25" customHeight="1" x14ac:dyDescent="0.2">
      <c r="A51" s="173">
        <v>25</v>
      </c>
      <c r="B51" s="175" t="s">
        <v>109</v>
      </c>
      <c r="C51" s="175" t="s">
        <v>110</v>
      </c>
      <c r="D51" s="173" t="s">
        <v>132</v>
      </c>
      <c r="E51" s="173">
        <v>4</v>
      </c>
      <c r="F51" s="173" t="s">
        <v>95</v>
      </c>
      <c r="G51" s="173">
        <f t="shared" si="0"/>
        <v>4</v>
      </c>
      <c r="H51" s="174"/>
      <c r="I51" s="178"/>
      <c r="J51" s="179"/>
      <c r="K51" s="179"/>
    </row>
    <row r="52" spans="1:11" s="181" customFormat="1" ht="45" customHeight="1" x14ac:dyDescent="0.2">
      <c r="A52" s="173">
        <v>26</v>
      </c>
      <c r="B52" s="175" t="s">
        <v>319</v>
      </c>
      <c r="C52" s="175" t="s">
        <v>320</v>
      </c>
      <c r="D52" s="173" t="s">
        <v>111</v>
      </c>
      <c r="E52" s="173">
        <v>2</v>
      </c>
      <c r="F52" s="173" t="s">
        <v>95</v>
      </c>
      <c r="G52" s="173">
        <v>12</v>
      </c>
      <c r="H52" s="174"/>
      <c r="I52" s="178"/>
      <c r="J52" s="179"/>
      <c r="K52" s="179"/>
    </row>
    <row r="53" spans="1:11" s="181" customFormat="1" ht="54.75" customHeight="1" x14ac:dyDescent="0.2">
      <c r="A53" s="173">
        <v>27</v>
      </c>
      <c r="B53" s="175" t="s">
        <v>112</v>
      </c>
      <c r="C53" s="175" t="s">
        <v>321</v>
      </c>
      <c r="D53" s="173" t="s">
        <v>111</v>
      </c>
      <c r="E53" s="173">
        <v>1</v>
      </c>
      <c r="F53" s="173" t="s">
        <v>95</v>
      </c>
      <c r="G53" s="173">
        <v>12</v>
      </c>
      <c r="H53" s="174"/>
      <c r="I53" s="178"/>
      <c r="J53" s="179"/>
      <c r="K53" s="179"/>
    </row>
    <row r="54" spans="1:11" s="183" customFormat="1" ht="76.5" x14ac:dyDescent="0.2">
      <c r="A54" s="173">
        <v>28</v>
      </c>
      <c r="B54" s="174" t="s">
        <v>146</v>
      </c>
      <c r="C54" s="175" t="s">
        <v>147</v>
      </c>
      <c r="D54" s="70" t="s">
        <v>122</v>
      </c>
      <c r="E54" s="70">
        <v>1</v>
      </c>
      <c r="F54" s="70" t="s">
        <v>95</v>
      </c>
      <c r="G54" s="70">
        <v>1</v>
      </c>
      <c r="H54" s="124"/>
      <c r="I54" s="182"/>
    </row>
    <row r="55" spans="1:11" s="183" customFormat="1" ht="51" x14ac:dyDescent="0.2">
      <c r="A55" s="173">
        <v>29</v>
      </c>
      <c r="B55" s="174" t="s">
        <v>148</v>
      </c>
      <c r="C55" s="175" t="s">
        <v>314</v>
      </c>
      <c r="D55" s="70" t="s">
        <v>122</v>
      </c>
      <c r="E55" s="70">
        <v>1</v>
      </c>
      <c r="F55" s="70" t="s">
        <v>95</v>
      </c>
      <c r="G55" s="70">
        <v>10</v>
      </c>
      <c r="H55" s="124"/>
      <c r="I55" s="182"/>
    </row>
    <row r="56" spans="1:11" s="181" customFormat="1" ht="31.5" customHeight="1" x14ac:dyDescent="0.2">
      <c r="A56" s="173">
        <v>30</v>
      </c>
      <c r="B56" s="175" t="s">
        <v>115</v>
      </c>
      <c r="C56" s="176" t="s">
        <v>116</v>
      </c>
      <c r="D56" s="173" t="s">
        <v>67</v>
      </c>
      <c r="E56" s="173">
        <v>4</v>
      </c>
      <c r="F56" s="173" t="s">
        <v>95</v>
      </c>
      <c r="G56" s="173">
        <f t="shared" si="0"/>
        <v>4</v>
      </c>
      <c r="H56" s="174"/>
      <c r="I56" s="178"/>
      <c r="J56" s="179"/>
      <c r="K56" s="179"/>
    </row>
    <row r="57" spans="1:11" s="183" customFormat="1" ht="12.75" x14ac:dyDescent="0.2">
      <c r="A57" s="173">
        <v>31</v>
      </c>
      <c r="B57" s="68" t="s">
        <v>123</v>
      </c>
      <c r="C57" s="126" t="s">
        <v>131</v>
      </c>
      <c r="D57" s="184" t="s">
        <v>132</v>
      </c>
      <c r="E57" s="185">
        <v>1</v>
      </c>
      <c r="F57" s="70" t="s">
        <v>127</v>
      </c>
      <c r="G57" s="70">
        <v>8</v>
      </c>
      <c r="H57" s="124"/>
      <c r="I57" s="182"/>
    </row>
    <row r="58" spans="1:11" s="183" customFormat="1" ht="12.75" x14ac:dyDescent="0.2">
      <c r="A58" s="173">
        <v>32</v>
      </c>
      <c r="B58" s="73" t="s">
        <v>128</v>
      </c>
      <c r="C58" s="73" t="s">
        <v>129</v>
      </c>
      <c r="D58" s="184" t="s">
        <v>130</v>
      </c>
      <c r="E58" s="70">
        <v>4</v>
      </c>
      <c r="F58" s="70" t="s">
        <v>127</v>
      </c>
      <c r="G58" s="70">
        <v>4</v>
      </c>
      <c r="H58" s="124"/>
      <c r="I58" s="182"/>
    </row>
    <row r="59" spans="1:11" s="72" customFormat="1" ht="57" customHeight="1" x14ac:dyDescent="0.2">
      <c r="A59" s="173">
        <v>33</v>
      </c>
      <c r="B59" s="88" t="s">
        <v>336</v>
      </c>
      <c r="C59" s="88" t="s">
        <v>337</v>
      </c>
      <c r="D59" s="57" t="s">
        <v>73</v>
      </c>
      <c r="E59" s="57">
        <v>1</v>
      </c>
      <c r="F59" s="57" t="s">
        <v>338</v>
      </c>
      <c r="G59" s="57">
        <v>2</v>
      </c>
      <c r="H59" s="67"/>
      <c r="I59" s="130"/>
      <c r="J59" s="71"/>
      <c r="K59" s="71"/>
    </row>
    <row r="60" spans="1:11" s="72" customFormat="1" ht="34.5" customHeight="1" x14ac:dyDescent="0.2">
      <c r="A60" s="173">
        <v>34</v>
      </c>
      <c r="B60" s="88" t="s">
        <v>339</v>
      </c>
      <c r="C60" s="88" t="s">
        <v>340</v>
      </c>
      <c r="D60" s="57" t="s">
        <v>73</v>
      </c>
      <c r="E60" s="57">
        <v>1</v>
      </c>
      <c r="F60" s="57" t="s">
        <v>338</v>
      </c>
      <c r="G60" s="57">
        <v>2</v>
      </c>
      <c r="H60" s="67"/>
      <c r="I60" s="130"/>
      <c r="J60" s="71"/>
      <c r="K60" s="71"/>
    </row>
    <row r="61" spans="1:11" s="183" customFormat="1" ht="38.25" x14ac:dyDescent="0.2">
      <c r="A61" s="173">
        <v>35</v>
      </c>
      <c r="B61" s="67" t="s">
        <v>149</v>
      </c>
      <c r="C61" s="63" t="s">
        <v>150</v>
      </c>
      <c r="D61" s="70" t="s">
        <v>122</v>
      </c>
      <c r="E61" s="70">
        <v>1</v>
      </c>
      <c r="F61" s="70" t="s">
        <v>95</v>
      </c>
      <c r="G61" s="70">
        <f t="shared" ref="G61" si="1">E61</f>
        <v>1</v>
      </c>
      <c r="H61" s="124"/>
      <c r="I61" s="182"/>
    </row>
    <row r="62" spans="1:11" s="183" customFormat="1" ht="12.75" x14ac:dyDescent="0.2">
      <c r="A62" s="173">
        <v>36</v>
      </c>
      <c r="B62" s="73" t="s">
        <v>165</v>
      </c>
      <c r="C62" s="68" t="s">
        <v>166</v>
      </c>
      <c r="D62" s="184" t="s">
        <v>132</v>
      </c>
      <c r="E62" s="184">
        <v>1</v>
      </c>
      <c r="F62" s="184" t="s">
        <v>95</v>
      </c>
      <c r="G62" s="184">
        <f t="shared" ref="G62" si="2">E62</f>
        <v>1</v>
      </c>
      <c r="H62" s="126"/>
      <c r="I62" s="182"/>
    </row>
    <row r="63" spans="1:11" s="183" customFormat="1" ht="12.75" x14ac:dyDescent="0.2">
      <c r="A63" s="173">
        <v>37</v>
      </c>
      <c r="B63" s="68" t="s">
        <v>326</v>
      </c>
      <c r="C63" s="129" t="s">
        <v>327</v>
      </c>
      <c r="D63" s="70" t="s">
        <v>132</v>
      </c>
      <c r="E63" s="70">
        <v>1</v>
      </c>
      <c r="F63" s="70" t="s">
        <v>95</v>
      </c>
      <c r="G63" s="70">
        <v>5</v>
      </c>
      <c r="H63" s="124"/>
      <c r="I63" s="182"/>
    </row>
    <row r="64" spans="1:11" ht="37.5" customHeight="1" x14ac:dyDescent="0.25">
      <c r="A64" s="131" t="s">
        <v>7</v>
      </c>
      <c r="B64" s="163"/>
      <c r="C64" s="163"/>
      <c r="D64" s="163"/>
      <c r="E64" s="162"/>
      <c r="F64" s="162"/>
      <c r="G64" s="163"/>
      <c r="H64" s="163"/>
    </row>
    <row r="65" spans="1:11" ht="60" x14ac:dyDescent="0.25">
      <c r="A65" s="2" t="s">
        <v>6</v>
      </c>
      <c r="B65" s="2" t="s">
        <v>5</v>
      </c>
      <c r="C65" s="2" t="s">
        <v>4</v>
      </c>
      <c r="D65" s="2" t="s">
        <v>3</v>
      </c>
      <c r="E65" s="2" t="s">
        <v>2</v>
      </c>
      <c r="F65" s="2" t="s">
        <v>1</v>
      </c>
      <c r="G65" s="2" t="s">
        <v>0</v>
      </c>
      <c r="H65" s="2" t="s">
        <v>11</v>
      </c>
    </row>
    <row r="66" spans="1:11" customFormat="1" ht="59.25" customHeight="1" x14ac:dyDescent="0.25">
      <c r="A66" s="37">
        <v>1</v>
      </c>
      <c r="B66" s="36" t="s">
        <v>151</v>
      </c>
      <c r="C66" s="97" t="s">
        <v>152</v>
      </c>
      <c r="D66" s="37" t="s">
        <v>153</v>
      </c>
      <c r="E66" s="37">
        <v>2</v>
      </c>
      <c r="F66" s="37" t="s">
        <v>95</v>
      </c>
      <c r="G66" s="37">
        <v>2</v>
      </c>
      <c r="H66" s="36"/>
      <c r="I66" s="137"/>
      <c r="J66" s="14"/>
      <c r="K66" s="14"/>
    </row>
    <row r="67" spans="1:11" customFormat="1" ht="15.75" customHeight="1" x14ac:dyDescent="0.25">
      <c r="A67" s="37">
        <v>2</v>
      </c>
      <c r="B67" s="36" t="s">
        <v>154</v>
      </c>
      <c r="C67" s="36" t="s">
        <v>155</v>
      </c>
      <c r="D67" s="37" t="s">
        <v>153</v>
      </c>
      <c r="E67" s="37">
        <v>2</v>
      </c>
      <c r="F67" s="37" t="s">
        <v>95</v>
      </c>
      <c r="G67" s="37">
        <v>2</v>
      </c>
      <c r="H67" s="36"/>
      <c r="I67" s="137"/>
      <c r="J67" s="14"/>
      <c r="K67" s="14"/>
    </row>
    <row r="68" spans="1:11" customFormat="1" ht="15.75" customHeight="1" x14ac:dyDescent="0.25">
      <c r="A68" s="37">
        <v>3</v>
      </c>
      <c r="B68" s="36" t="s">
        <v>156</v>
      </c>
      <c r="C68" s="157" t="s">
        <v>157</v>
      </c>
      <c r="D68" s="37" t="s">
        <v>153</v>
      </c>
      <c r="E68" s="37">
        <v>6</v>
      </c>
      <c r="F68" s="37" t="s">
        <v>95</v>
      </c>
      <c r="G68" s="37">
        <v>5</v>
      </c>
      <c r="H68" s="36"/>
      <c r="I68" s="137"/>
      <c r="J68" s="14"/>
      <c r="K68" s="14"/>
    </row>
    <row r="69" spans="1:11" customFormat="1" ht="41.25" customHeight="1" x14ac:dyDescent="0.25">
      <c r="A69" s="37">
        <v>4</v>
      </c>
      <c r="B69" s="36" t="s">
        <v>158</v>
      </c>
      <c r="C69" s="157" t="s">
        <v>159</v>
      </c>
      <c r="D69" s="37" t="s">
        <v>153</v>
      </c>
      <c r="E69" s="37">
        <v>2</v>
      </c>
      <c r="F69" s="37" t="s">
        <v>95</v>
      </c>
      <c r="G69" s="37">
        <v>80</v>
      </c>
      <c r="H69" s="36"/>
      <c r="I69" s="137"/>
      <c r="J69" s="14"/>
      <c r="K69" s="14"/>
    </row>
  </sheetData>
  <mergeCells count="39">
    <mergeCell ref="A64:H6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66" xr:uid="{2BABEFB3-5D2A-43BC-8F27-5B97B5B11091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3"/>
  <sheetViews>
    <sheetView topLeftCell="A79" zoomScaleNormal="160" workbookViewId="0">
      <selection activeCell="A84" sqref="A84:XFD84"/>
    </sheetView>
  </sheetViews>
  <sheetFormatPr defaultColWidth="14.42578125" defaultRowHeight="15" x14ac:dyDescent="0.25"/>
  <cols>
    <col min="1" max="1" width="5.140625" style="243" customWidth="1"/>
    <col min="2" max="2" width="52" style="227" customWidth="1"/>
    <col min="3" max="3" width="27.42578125" style="227" customWidth="1"/>
    <col min="4" max="4" width="22" style="227" customWidth="1"/>
    <col min="5" max="5" width="15.42578125" style="227" customWidth="1"/>
    <col min="6" max="6" width="23.42578125" style="227" bestFit="1" customWidth="1"/>
    <col min="7" max="7" width="14.42578125" style="227" customWidth="1"/>
    <col min="8" max="8" width="25" style="227" bestFit="1" customWidth="1"/>
    <col min="9" max="9" width="8.7109375" style="107" customWidth="1"/>
    <col min="10" max="11" width="8.7109375" style="1" customWidth="1"/>
    <col min="12" max="16384" width="14.42578125" style="1"/>
  </cols>
  <sheetData>
    <row r="1" spans="1:9" x14ac:dyDescent="0.25">
      <c r="A1" s="211" t="s">
        <v>10</v>
      </c>
      <c r="B1" s="212"/>
      <c r="C1" s="212"/>
      <c r="D1" s="212"/>
      <c r="E1" s="212"/>
      <c r="F1" s="212"/>
      <c r="G1" s="212"/>
      <c r="H1" s="212"/>
    </row>
    <row r="2" spans="1:9" s="5" customFormat="1" x14ac:dyDescent="0.25">
      <c r="A2" s="213" t="s">
        <v>32</v>
      </c>
      <c r="B2" s="213"/>
      <c r="C2" s="213"/>
      <c r="D2" s="213"/>
      <c r="E2" s="213"/>
      <c r="F2" s="213"/>
      <c r="G2" s="213"/>
      <c r="H2" s="213"/>
      <c r="I2" s="107"/>
    </row>
    <row r="3" spans="1:9" s="5" customFormat="1" x14ac:dyDescent="0.25">
      <c r="A3" s="47" t="str">
        <f>'Информация о Чемпионате'!B4</f>
        <v>Итоговый (межрегиональный) этап Чемпионата по профессиональному мастерству "Профессионалы" в 2025 г</v>
      </c>
      <c r="B3" s="47"/>
      <c r="C3" s="47"/>
      <c r="D3" s="47"/>
      <c r="E3" s="47"/>
      <c r="F3" s="47"/>
      <c r="G3" s="47"/>
      <c r="H3" s="47"/>
      <c r="I3" s="107"/>
    </row>
    <row r="4" spans="1:9" s="5" customFormat="1" x14ac:dyDescent="0.25">
      <c r="A4" s="213" t="s">
        <v>33</v>
      </c>
      <c r="B4" s="213"/>
      <c r="C4" s="213"/>
      <c r="D4" s="213"/>
      <c r="E4" s="213"/>
      <c r="F4" s="213"/>
      <c r="G4" s="213"/>
      <c r="H4" s="213"/>
      <c r="I4" s="107"/>
    </row>
    <row r="5" spans="1:9" x14ac:dyDescent="0.25">
      <c r="A5" s="46" t="str">
        <f>'Информация о Чемпионате'!B3</f>
        <v>Агрономия</v>
      </c>
      <c r="B5" s="46"/>
      <c r="C5" s="46"/>
      <c r="D5" s="46"/>
      <c r="E5" s="46"/>
      <c r="F5" s="46"/>
      <c r="G5" s="46"/>
      <c r="H5" s="46"/>
    </row>
    <row r="6" spans="1:9" x14ac:dyDescent="0.25">
      <c r="A6" s="205" t="s">
        <v>12</v>
      </c>
      <c r="B6" s="214"/>
      <c r="C6" s="214"/>
      <c r="D6" s="214"/>
      <c r="E6" s="214"/>
      <c r="F6" s="214"/>
      <c r="G6" s="214"/>
      <c r="H6" s="214"/>
    </row>
    <row r="7" spans="1:9" x14ac:dyDescent="0.25">
      <c r="A7" s="205" t="s">
        <v>30</v>
      </c>
      <c r="B7" s="205"/>
      <c r="C7" s="205" t="str">
        <f>'Информация о Чемпионате'!B5</f>
        <v>Московская область</v>
      </c>
      <c r="D7" s="205"/>
      <c r="E7" s="205"/>
      <c r="F7" s="205"/>
      <c r="G7" s="205"/>
      <c r="H7" s="205"/>
    </row>
    <row r="8" spans="1:9" x14ac:dyDescent="0.25">
      <c r="A8" s="205" t="s">
        <v>31</v>
      </c>
      <c r="B8" s="205"/>
      <c r="C8" s="205"/>
      <c r="D8" s="205" t="str">
        <f>'Информация о Чемпионате'!B6</f>
        <v>Государственное бюджетное профессиональное образовательное учреждение Московской области "Коломенский аграрный колледж имени Н.Т. Козлова"</v>
      </c>
      <c r="E8" s="205"/>
      <c r="F8" s="205"/>
      <c r="G8" s="205"/>
      <c r="H8" s="205"/>
    </row>
    <row r="9" spans="1:9" x14ac:dyDescent="0.25">
      <c r="A9" s="205" t="s">
        <v>344</v>
      </c>
      <c r="B9" s="205"/>
      <c r="C9" s="205" t="str">
        <f>'Информация о Чемпионате'!B7</f>
        <v>Московская область город Коломна улица Малинское шоссе дом 36</v>
      </c>
      <c r="D9" s="205"/>
      <c r="E9" s="205"/>
      <c r="F9" s="205"/>
      <c r="G9" s="205"/>
      <c r="H9" s="205"/>
    </row>
    <row r="10" spans="1:9" x14ac:dyDescent="0.25">
      <c r="A10" s="205" t="s">
        <v>345</v>
      </c>
      <c r="B10" s="205"/>
      <c r="C10" s="205" t="str">
        <f>'Информация о Чемпионате'!B9</f>
        <v>Ястребова Алена Владимировна</v>
      </c>
      <c r="D10" s="205"/>
      <c r="E10" s="205" t="str">
        <f>'Информация о Чемпионате'!B10</f>
        <v>yastrebowa.alena@yandex.ru</v>
      </c>
      <c r="F10" s="205"/>
      <c r="G10" s="205">
        <f>'Информация о Чемпионате'!B11</f>
        <v>79043122289</v>
      </c>
      <c r="H10" s="205"/>
    </row>
    <row r="11" spans="1:9" ht="15.75" customHeight="1" x14ac:dyDescent="0.25">
      <c r="A11" s="205" t="s">
        <v>37</v>
      </c>
      <c r="B11" s="205"/>
      <c r="C11" s="205" t="str">
        <f>'Информация о Чемпионате'!B12</f>
        <v>Еремеева Ирина Олеговна</v>
      </c>
      <c r="D11" s="205"/>
      <c r="E11" s="205" t="str">
        <f>'Информация о Чемпионате'!B13</f>
        <v>Lebedyantseva1999@mail.ru</v>
      </c>
      <c r="F11" s="205"/>
      <c r="G11" s="205">
        <f>'Информация о Чемпионате'!B14</f>
        <v>89015575421</v>
      </c>
      <c r="H11" s="205"/>
    </row>
    <row r="12" spans="1:9" ht="15.75" customHeight="1" x14ac:dyDescent="0.25">
      <c r="A12" s="205" t="s">
        <v>53</v>
      </c>
      <c r="B12" s="205"/>
      <c r="C12" s="205">
        <f>'Информация о Чемпионате'!B17</f>
        <v>12</v>
      </c>
      <c r="D12" s="205"/>
      <c r="E12" s="205"/>
      <c r="F12" s="205"/>
      <c r="G12" s="205"/>
      <c r="H12" s="205"/>
    </row>
    <row r="13" spans="1:9" x14ac:dyDescent="0.25">
      <c r="A13" s="205" t="s">
        <v>52</v>
      </c>
      <c r="B13" s="205"/>
      <c r="C13" s="205">
        <f>'Информация о Чемпионате'!B15</f>
        <v>40</v>
      </c>
      <c r="D13" s="205"/>
      <c r="E13" s="205"/>
      <c r="F13" s="205"/>
      <c r="G13" s="205"/>
      <c r="H13" s="205"/>
    </row>
    <row r="14" spans="1:9" x14ac:dyDescent="0.25">
      <c r="A14" s="205" t="s">
        <v>20</v>
      </c>
      <c r="B14" s="205"/>
      <c r="C14" s="205">
        <f>'Информация о Чемпионате'!B16</f>
        <v>8</v>
      </c>
      <c r="D14" s="205"/>
      <c r="E14" s="205"/>
      <c r="F14" s="205"/>
      <c r="G14" s="205"/>
      <c r="H14" s="205"/>
    </row>
    <row r="15" spans="1:9" ht="85.9" customHeight="1" x14ac:dyDescent="0.25">
      <c r="A15" s="205" t="s">
        <v>28</v>
      </c>
      <c r="B15" s="205"/>
      <c r="C15" s="205" t="str">
        <f>'Информация о Чемпионате'!B8</f>
        <v>16.04.2025 – 18.04.2025 (1 поток)
19.04.2025 - 21.04.2025 (2 поток)
22.04.2025 – 24.04.2025 (3 поток)
25.04.2025 – 27.04.2025 (4 поток)
28.04.2025 – 30.04.2025 (5 поток)</v>
      </c>
      <c r="D15" s="205"/>
      <c r="E15" s="205"/>
      <c r="F15" s="205"/>
      <c r="G15" s="205"/>
      <c r="H15" s="205"/>
    </row>
    <row r="16" spans="1:9" ht="20.25" x14ac:dyDescent="0.25">
      <c r="A16" s="228" t="s">
        <v>13</v>
      </c>
      <c r="B16" s="229"/>
      <c r="C16" s="229"/>
      <c r="D16" s="229"/>
      <c r="E16" s="229"/>
      <c r="F16" s="229"/>
      <c r="G16" s="229"/>
      <c r="H16" s="229"/>
    </row>
    <row r="17" spans="1:11" s="144" customFormat="1" ht="60" x14ac:dyDescent="0.25">
      <c r="A17" s="230" t="s">
        <v>6</v>
      </c>
      <c r="B17" s="231" t="s">
        <v>5</v>
      </c>
      <c r="C17" s="232" t="s">
        <v>4</v>
      </c>
      <c r="D17" s="233" t="s">
        <v>3</v>
      </c>
      <c r="E17" s="234" t="s">
        <v>2</v>
      </c>
      <c r="F17" s="234" t="s">
        <v>1</v>
      </c>
      <c r="G17" s="234" t="s">
        <v>0</v>
      </c>
      <c r="H17" s="230" t="s">
        <v>11</v>
      </c>
      <c r="I17" s="142"/>
    </row>
    <row r="18" spans="1:11" s="181" customFormat="1" ht="35.25" customHeight="1" x14ac:dyDescent="0.2">
      <c r="A18" s="173">
        <v>1</v>
      </c>
      <c r="B18" s="175" t="s">
        <v>167</v>
      </c>
      <c r="C18" s="175" t="s">
        <v>203</v>
      </c>
      <c r="D18" s="173" t="s">
        <v>230</v>
      </c>
      <c r="E18" s="173">
        <v>5</v>
      </c>
      <c r="F18" s="188" t="s">
        <v>237</v>
      </c>
      <c r="G18" s="173">
        <f>E18*2</f>
        <v>10</v>
      </c>
      <c r="H18" s="174"/>
      <c r="I18" s="178"/>
      <c r="J18" s="179"/>
      <c r="K18" s="179"/>
    </row>
    <row r="19" spans="1:11" s="181" customFormat="1" ht="52.5" customHeight="1" x14ac:dyDescent="0.2">
      <c r="A19" s="173">
        <v>2</v>
      </c>
      <c r="B19" s="175" t="s">
        <v>168</v>
      </c>
      <c r="C19" s="175" t="s">
        <v>204</v>
      </c>
      <c r="D19" s="173" t="s">
        <v>230</v>
      </c>
      <c r="E19" s="173">
        <v>5</v>
      </c>
      <c r="F19" s="188" t="s">
        <v>237</v>
      </c>
      <c r="G19" s="173">
        <f t="shared" ref="G19:G22" si="0">E19*2</f>
        <v>10</v>
      </c>
      <c r="H19" s="174"/>
      <c r="I19" s="178"/>
      <c r="J19" s="179"/>
      <c r="K19" s="179"/>
    </row>
    <row r="20" spans="1:11" s="181" customFormat="1" ht="35.25" customHeight="1" x14ac:dyDescent="0.2">
      <c r="A20" s="173">
        <v>3</v>
      </c>
      <c r="B20" s="175" t="s">
        <v>76</v>
      </c>
      <c r="C20" s="175" t="s">
        <v>205</v>
      </c>
      <c r="D20" s="173" t="s">
        <v>230</v>
      </c>
      <c r="E20" s="173">
        <v>3</v>
      </c>
      <c r="F20" s="188" t="s">
        <v>237</v>
      </c>
      <c r="G20" s="173">
        <f t="shared" si="0"/>
        <v>6</v>
      </c>
      <c r="H20" s="174"/>
      <c r="I20" s="178"/>
      <c r="J20" s="179"/>
      <c r="K20" s="179"/>
    </row>
    <row r="21" spans="1:11" s="181" customFormat="1" ht="39.75" customHeight="1" x14ac:dyDescent="0.2">
      <c r="A21" s="173">
        <v>4</v>
      </c>
      <c r="B21" s="175" t="s">
        <v>169</v>
      </c>
      <c r="C21" s="175" t="s">
        <v>206</v>
      </c>
      <c r="D21" s="173" t="s">
        <v>230</v>
      </c>
      <c r="E21" s="173">
        <v>2</v>
      </c>
      <c r="F21" s="188" t="s">
        <v>237</v>
      </c>
      <c r="G21" s="173">
        <f t="shared" si="0"/>
        <v>4</v>
      </c>
      <c r="H21" s="174"/>
      <c r="I21" s="178"/>
      <c r="J21" s="179"/>
      <c r="K21" s="179"/>
    </row>
    <row r="22" spans="1:11" s="181" customFormat="1" ht="38.25" customHeight="1" x14ac:dyDescent="0.2">
      <c r="A22" s="173">
        <v>5</v>
      </c>
      <c r="B22" s="174" t="s">
        <v>170</v>
      </c>
      <c r="C22" s="175" t="s">
        <v>207</v>
      </c>
      <c r="D22" s="173" t="s">
        <v>230</v>
      </c>
      <c r="E22" s="173">
        <v>5</v>
      </c>
      <c r="F22" s="188" t="s">
        <v>237</v>
      </c>
      <c r="G22" s="173">
        <f t="shared" si="0"/>
        <v>10</v>
      </c>
      <c r="H22" s="174"/>
      <c r="I22" s="178"/>
      <c r="J22" s="179"/>
      <c r="K22" s="179"/>
    </row>
    <row r="23" spans="1:11" s="181" customFormat="1" ht="30" customHeight="1" x14ac:dyDescent="0.2">
      <c r="A23" s="173">
        <v>6</v>
      </c>
      <c r="B23" s="174" t="s">
        <v>171</v>
      </c>
      <c r="C23" s="174" t="s">
        <v>208</v>
      </c>
      <c r="D23" s="173" t="s">
        <v>230</v>
      </c>
      <c r="E23" s="173">
        <v>200</v>
      </c>
      <c r="F23" s="173" t="s">
        <v>267</v>
      </c>
      <c r="G23" s="173">
        <f>E23*40</f>
        <v>8000</v>
      </c>
      <c r="H23" s="174"/>
      <c r="I23" s="178"/>
      <c r="J23" s="179"/>
      <c r="K23" s="179"/>
    </row>
    <row r="24" spans="1:11" s="181" customFormat="1" ht="30" customHeight="1" x14ac:dyDescent="0.2">
      <c r="A24" s="173">
        <v>7</v>
      </c>
      <c r="B24" s="174" t="s">
        <v>172</v>
      </c>
      <c r="C24" s="174" t="s">
        <v>265</v>
      </c>
      <c r="D24" s="173" t="s">
        <v>230</v>
      </c>
      <c r="E24" s="173">
        <v>1</v>
      </c>
      <c r="F24" s="173" t="s">
        <v>271</v>
      </c>
      <c r="G24" s="173">
        <f t="shared" ref="G24:G70" si="1">E24*8</f>
        <v>8</v>
      </c>
      <c r="H24" s="174"/>
      <c r="I24" s="178"/>
      <c r="J24" s="179"/>
      <c r="K24" s="179"/>
    </row>
    <row r="25" spans="1:11" s="181" customFormat="1" ht="48" customHeight="1" x14ac:dyDescent="0.2">
      <c r="A25" s="173">
        <v>8</v>
      </c>
      <c r="B25" s="174" t="s">
        <v>173</v>
      </c>
      <c r="C25" s="174" t="s">
        <v>209</v>
      </c>
      <c r="D25" s="173" t="s">
        <v>230</v>
      </c>
      <c r="E25" s="173">
        <v>5</v>
      </c>
      <c r="F25" s="173" t="s">
        <v>272</v>
      </c>
      <c r="G25" s="173">
        <f>E25*40</f>
        <v>200</v>
      </c>
      <c r="H25" s="174"/>
      <c r="I25" s="178"/>
      <c r="J25" s="179"/>
      <c r="K25" s="179"/>
    </row>
    <row r="26" spans="1:11" s="181" customFormat="1" ht="30" customHeight="1" x14ac:dyDescent="0.2">
      <c r="A26" s="173">
        <v>9</v>
      </c>
      <c r="B26" s="175" t="s">
        <v>174</v>
      </c>
      <c r="C26" s="206" t="s">
        <v>210</v>
      </c>
      <c r="D26" s="173" t="s">
        <v>230</v>
      </c>
      <c r="E26" s="173">
        <v>5</v>
      </c>
      <c r="F26" s="173" t="s">
        <v>272</v>
      </c>
      <c r="G26" s="173">
        <f t="shared" ref="G26:G28" si="2">E26*40</f>
        <v>200</v>
      </c>
      <c r="H26" s="174"/>
      <c r="I26" s="178"/>
      <c r="J26" s="179"/>
      <c r="K26" s="179"/>
    </row>
    <row r="27" spans="1:11" s="181" customFormat="1" ht="30" customHeight="1" x14ac:dyDescent="0.2">
      <c r="A27" s="173">
        <v>10</v>
      </c>
      <c r="B27" s="175" t="s">
        <v>175</v>
      </c>
      <c r="C27" s="206" t="s">
        <v>211</v>
      </c>
      <c r="D27" s="173" t="s">
        <v>230</v>
      </c>
      <c r="E27" s="173">
        <v>5</v>
      </c>
      <c r="F27" s="173" t="s">
        <v>272</v>
      </c>
      <c r="G27" s="173">
        <f t="shared" si="2"/>
        <v>200</v>
      </c>
      <c r="H27" s="174"/>
      <c r="I27" s="178"/>
      <c r="J27" s="179"/>
      <c r="K27" s="179"/>
    </row>
    <row r="28" spans="1:11" s="181" customFormat="1" ht="30" customHeight="1" x14ac:dyDescent="0.2">
      <c r="A28" s="173">
        <v>11</v>
      </c>
      <c r="B28" s="207" t="s">
        <v>176</v>
      </c>
      <c r="C28" s="203" t="s">
        <v>212</v>
      </c>
      <c r="D28" s="173" t="s">
        <v>230</v>
      </c>
      <c r="E28" s="173">
        <v>5</v>
      </c>
      <c r="F28" s="173" t="s">
        <v>272</v>
      </c>
      <c r="G28" s="173">
        <f t="shared" si="2"/>
        <v>200</v>
      </c>
      <c r="H28" s="174"/>
      <c r="I28" s="178"/>
      <c r="J28" s="179"/>
      <c r="K28" s="179"/>
    </row>
    <row r="29" spans="1:11" s="181" customFormat="1" ht="30" customHeight="1" x14ac:dyDescent="0.2">
      <c r="A29" s="173">
        <v>12</v>
      </c>
      <c r="B29" s="175" t="s">
        <v>177</v>
      </c>
      <c r="C29" s="175" t="s">
        <v>213</v>
      </c>
      <c r="D29" s="173" t="s">
        <v>230</v>
      </c>
      <c r="E29" s="173">
        <v>1</v>
      </c>
      <c r="F29" s="173" t="s">
        <v>273</v>
      </c>
      <c r="G29" s="173">
        <f t="shared" si="1"/>
        <v>8</v>
      </c>
      <c r="H29" s="174"/>
      <c r="I29" s="178"/>
      <c r="J29" s="179"/>
      <c r="K29" s="179"/>
    </row>
    <row r="30" spans="1:11" s="183" customFormat="1" ht="12.75" x14ac:dyDescent="0.2">
      <c r="A30" s="173">
        <v>13</v>
      </c>
      <c r="B30" s="175" t="s">
        <v>178</v>
      </c>
      <c r="C30" s="175" t="s">
        <v>179</v>
      </c>
      <c r="D30" s="173" t="s">
        <v>230</v>
      </c>
      <c r="E30" s="173">
        <v>1</v>
      </c>
      <c r="F30" s="188" t="s">
        <v>237</v>
      </c>
      <c r="G30" s="173">
        <v>2</v>
      </c>
      <c r="H30" s="215"/>
      <c r="I30" s="182"/>
    </row>
    <row r="31" spans="1:11" s="181" customFormat="1" ht="53.45" customHeight="1" x14ac:dyDescent="0.2">
      <c r="A31" s="173">
        <v>14</v>
      </c>
      <c r="B31" s="175" t="s">
        <v>180</v>
      </c>
      <c r="C31" s="174" t="s">
        <v>214</v>
      </c>
      <c r="D31" s="173" t="s">
        <v>230</v>
      </c>
      <c r="E31" s="173">
        <v>3</v>
      </c>
      <c r="F31" s="173" t="s">
        <v>268</v>
      </c>
      <c r="G31" s="173">
        <v>3</v>
      </c>
      <c r="H31" s="174"/>
      <c r="I31" s="178"/>
      <c r="J31" s="179"/>
      <c r="K31" s="179"/>
    </row>
    <row r="32" spans="1:11" s="181" customFormat="1" ht="30" customHeight="1" x14ac:dyDescent="0.2">
      <c r="A32" s="173">
        <v>15</v>
      </c>
      <c r="B32" s="174" t="s">
        <v>181</v>
      </c>
      <c r="C32" s="175" t="s">
        <v>215</v>
      </c>
      <c r="D32" s="173" t="s">
        <v>230</v>
      </c>
      <c r="E32" s="173">
        <v>1</v>
      </c>
      <c r="F32" s="173" t="s">
        <v>274</v>
      </c>
      <c r="G32" s="173">
        <f t="shared" si="1"/>
        <v>8</v>
      </c>
      <c r="H32" s="174"/>
      <c r="I32" s="178"/>
      <c r="J32" s="179"/>
      <c r="K32" s="179"/>
    </row>
    <row r="33" spans="1:11" s="181" customFormat="1" ht="30" customHeight="1" x14ac:dyDescent="0.2">
      <c r="A33" s="173">
        <v>16</v>
      </c>
      <c r="B33" s="207" t="s">
        <v>182</v>
      </c>
      <c r="C33" s="207" t="s">
        <v>216</v>
      </c>
      <c r="D33" s="173" t="s">
        <v>230</v>
      </c>
      <c r="E33" s="173">
        <v>5</v>
      </c>
      <c r="F33" s="173" t="s">
        <v>269</v>
      </c>
      <c r="G33" s="173">
        <f>E33*10</f>
        <v>50</v>
      </c>
      <c r="H33" s="174"/>
      <c r="I33" s="178"/>
      <c r="J33" s="179"/>
      <c r="K33" s="179"/>
    </row>
    <row r="34" spans="1:11" s="181" customFormat="1" ht="30" customHeight="1" x14ac:dyDescent="0.2">
      <c r="A34" s="173">
        <v>17</v>
      </c>
      <c r="B34" s="175" t="s">
        <v>217</v>
      </c>
      <c r="C34" s="174" t="s">
        <v>220</v>
      </c>
      <c r="D34" s="173" t="s">
        <v>230</v>
      </c>
      <c r="E34" s="173">
        <v>280</v>
      </c>
      <c r="F34" s="173" t="s">
        <v>275</v>
      </c>
      <c r="G34" s="173">
        <f>E34*20</f>
        <v>5600</v>
      </c>
      <c r="H34" s="174"/>
      <c r="I34" s="178"/>
      <c r="J34" s="179"/>
      <c r="K34" s="179"/>
    </row>
    <row r="35" spans="1:11" s="181" customFormat="1" ht="30" customHeight="1" x14ac:dyDescent="0.2">
      <c r="A35" s="173">
        <v>18</v>
      </c>
      <c r="B35" s="175" t="s">
        <v>218</v>
      </c>
      <c r="C35" s="174" t="s">
        <v>219</v>
      </c>
      <c r="D35" s="173" t="s">
        <v>230</v>
      </c>
      <c r="E35" s="173">
        <v>280</v>
      </c>
      <c r="F35" s="173" t="s">
        <v>275</v>
      </c>
      <c r="G35" s="173">
        <f>E35*20</f>
        <v>5600</v>
      </c>
      <c r="H35" s="174"/>
      <c r="I35" s="178"/>
      <c r="J35" s="179"/>
      <c r="K35" s="179"/>
    </row>
    <row r="36" spans="1:11" s="181" customFormat="1" ht="13.9" customHeight="1" x14ac:dyDescent="0.2">
      <c r="A36" s="173">
        <v>19</v>
      </c>
      <c r="B36" s="175" t="s">
        <v>305</v>
      </c>
      <c r="C36" s="174" t="s">
        <v>306</v>
      </c>
      <c r="D36" s="173" t="s">
        <v>230</v>
      </c>
      <c r="E36" s="173">
        <v>1</v>
      </c>
      <c r="F36" s="173" t="s">
        <v>274</v>
      </c>
      <c r="G36" s="173">
        <f>E36*4</f>
        <v>4</v>
      </c>
      <c r="H36" s="200"/>
      <c r="I36" s="178"/>
      <c r="J36" s="179"/>
      <c r="K36" s="179"/>
    </row>
    <row r="37" spans="1:11" s="183" customFormat="1" ht="12.75" x14ac:dyDescent="0.2">
      <c r="A37" s="173">
        <v>20</v>
      </c>
      <c r="B37" s="175" t="s">
        <v>183</v>
      </c>
      <c r="C37" s="206" t="s">
        <v>205</v>
      </c>
      <c r="D37" s="173" t="s">
        <v>230</v>
      </c>
      <c r="E37" s="173">
        <v>1</v>
      </c>
      <c r="F37" s="188" t="s">
        <v>237</v>
      </c>
      <c r="G37" s="173">
        <v>2</v>
      </c>
      <c r="H37" s="215"/>
      <c r="I37" s="182"/>
    </row>
    <row r="38" spans="1:11" s="183" customFormat="1" ht="12.75" x14ac:dyDescent="0.2">
      <c r="A38" s="173">
        <v>21</v>
      </c>
      <c r="B38" s="175" t="s">
        <v>184</v>
      </c>
      <c r="C38" s="206" t="s">
        <v>185</v>
      </c>
      <c r="D38" s="173" t="s">
        <v>230</v>
      </c>
      <c r="E38" s="173">
        <v>1</v>
      </c>
      <c r="F38" s="188" t="s">
        <v>237</v>
      </c>
      <c r="G38" s="173">
        <v>2</v>
      </c>
      <c r="H38" s="216"/>
      <c r="I38" s="182"/>
    </row>
    <row r="39" spans="1:11" s="181" customFormat="1" ht="30" customHeight="1" x14ac:dyDescent="0.2">
      <c r="A39" s="173">
        <v>22</v>
      </c>
      <c r="B39" s="175" t="s">
        <v>186</v>
      </c>
      <c r="C39" s="174" t="s">
        <v>185</v>
      </c>
      <c r="D39" s="173" t="s">
        <v>230</v>
      </c>
      <c r="E39" s="173">
        <v>6</v>
      </c>
      <c r="F39" s="188" t="s">
        <v>237</v>
      </c>
      <c r="G39" s="173">
        <v>12</v>
      </c>
      <c r="H39" s="174"/>
      <c r="I39" s="178"/>
      <c r="J39" s="179"/>
      <c r="K39" s="179"/>
    </row>
    <row r="40" spans="1:11" s="181" customFormat="1" ht="30" customHeight="1" x14ac:dyDescent="0.2">
      <c r="A40" s="173">
        <v>23</v>
      </c>
      <c r="B40" s="174" t="s">
        <v>187</v>
      </c>
      <c r="C40" s="174" t="s">
        <v>188</v>
      </c>
      <c r="D40" s="173" t="s">
        <v>230</v>
      </c>
      <c r="E40" s="173">
        <v>7</v>
      </c>
      <c r="F40" s="188" t="s">
        <v>237</v>
      </c>
      <c r="G40" s="173">
        <v>14</v>
      </c>
      <c r="H40" s="174"/>
      <c r="I40" s="178"/>
      <c r="J40" s="179"/>
      <c r="K40" s="179"/>
    </row>
    <row r="41" spans="1:11" s="181" customFormat="1" ht="30" customHeight="1" x14ac:dyDescent="0.2">
      <c r="A41" s="173">
        <v>24</v>
      </c>
      <c r="B41" s="174" t="s">
        <v>189</v>
      </c>
      <c r="C41" s="174" t="s">
        <v>190</v>
      </c>
      <c r="D41" s="173" t="s">
        <v>230</v>
      </c>
      <c r="E41" s="173">
        <v>20</v>
      </c>
      <c r="F41" s="188" t="s">
        <v>237</v>
      </c>
      <c r="G41" s="173">
        <v>40</v>
      </c>
      <c r="H41" s="174"/>
      <c r="I41" s="178"/>
      <c r="J41" s="179"/>
      <c r="K41" s="179"/>
    </row>
    <row r="42" spans="1:11" s="183" customFormat="1" ht="12.75" x14ac:dyDescent="0.2">
      <c r="A42" s="173">
        <v>25</v>
      </c>
      <c r="B42" s="175" t="s">
        <v>191</v>
      </c>
      <c r="C42" s="206" t="s">
        <v>188</v>
      </c>
      <c r="D42" s="173" t="s">
        <v>230</v>
      </c>
      <c r="E42" s="173">
        <v>2</v>
      </c>
      <c r="F42" s="188" t="s">
        <v>237</v>
      </c>
      <c r="G42" s="173">
        <v>4</v>
      </c>
      <c r="H42" s="215"/>
      <c r="I42" s="182"/>
    </row>
    <row r="43" spans="1:11" s="183" customFormat="1" ht="12.75" x14ac:dyDescent="0.2">
      <c r="A43" s="173">
        <v>26</v>
      </c>
      <c r="B43" s="175" t="s">
        <v>192</v>
      </c>
      <c r="C43" s="206" t="s">
        <v>221</v>
      </c>
      <c r="D43" s="173" t="s">
        <v>230</v>
      </c>
      <c r="E43" s="173">
        <v>500</v>
      </c>
      <c r="F43" s="173" t="s">
        <v>276</v>
      </c>
      <c r="G43" s="173">
        <v>5000</v>
      </c>
      <c r="H43" s="215"/>
      <c r="I43" s="182"/>
    </row>
    <row r="44" spans="1:11" s="183" customFormat="1" ht="12.75" x14ac:dyDescent="0.2">
      <c r="A44" s="173">
        <v>27</v>
      </c>
      <c r="B44" s="175" t="s">
        <v>193</v>
      </c>
      <c r="C44" s="206" t="s">
        <v>106</v>
      </c>
      <c r="D44" s="173" t="s">
        <v>230</v>
      </c>
      <c r="E44" s="173">
        <v>2</v>
      </c>
      <c r="F44" s="188" t="s">
        <v>237</v>
      </c>
      <c r="G44" s="173">
        <v>4</v>
      </c>
      <c r="H44" s="215"/>
      <c r="I44" s="182"/>
    </row>
    <row r="45" spans="1:11" s="183" customFormat="1" ht="12.75" x14ac:dyDescent="0.2">
      <c r="A45" s="173">
        <v>28</v>
      </c>
      <c r="B45" s="175" t="s">
        <v>194</v>
      </c>
      <c r="C45" s="175" t="s">
        <v>282</v>
      </c>
      <c r="D45" s="173" t="s">
        <v>230</v>
      </c>
      <c r="E45" s="173">
        <v>2</v>
      </c>
      <c r="F45" s="188" t="s">
        <v>237</v>
      </c>
      <c r="G45" s="173">
        <v>4</v>
      </c>
      <c r="H45" s="215"/>
      <c r="I45" s="182"/>
    </row>
    <row r="46" spans="1:11" s="183" customFormat="1" ht="12.75" x14ac:dyDescent="0.2">
      <c r="A46" s="173">
        <v>29</v>
      </c>
      <c r="B46" s="190" t="s">
        <v>228</v>
      </c>
      <c r="C46" s="190" t="s">
        <v>229</v>
      </c>
      <c r="D46" s="173" t="s">
        <v>230</v>
      </c>
      <c r="E46" s="173">
        <v>2</v>
      </c>
      <c r="F46" s="188" t="s">
        <v>237</v>
      </c>
      <c r="G46" s="173">
        <v>4</v>
      </c>
      <c r="H46" s="175"/>
      <c r="I46" s="182"/>
    </row>
    <row r="47" spans="1:11" s="183" customFormat="1" ht="12.75" x14ac:dyDescent="0.2">
      <c r="A47" s="173">
        <v>30</v>
      </c>
      <c r="B47" s="175" t="s">
        <v>184</v>
      </c>
      <c r="C47" s="175" t="s">
        <v>195</v>
      </c>
      <c r="D47" s="173" t="s">
        <v>230</v>
      </c>
      <c r="E47" s="173">
        <v>1</v>
      </c>
      <c r="F47" s="188" t="s">
        <v>237</v>
      </c>
      <c r="G47" s="173">
        <v>2</v>
      </c>
      <c r="H47" s="175"/>
      <c r="I47" s="182"/>
    </row>
    <row r="48" spans="1:11" s="183" customFormat="1" ht="12.75" x14ac:dyDescent="0.2">
      <c r="A48" s="173">
        <v>31</v>
      </c>
      <c r="B48" s="191" t="s">
        <v>196</v>
      </c>
      <c r="C48" s="208" t="s">
        <v>223</v>
      </c>
      <c r="D48" s="173" t="s">
        <v>230</v>
      </c>
      <c r="E48" s="177">
        <v>6</v>
      </c>
      <c r="F48" s="173" t="s">
        <v>266</v>
      </c>
      <c r="G48" s="173">
        <f>E48*40</f>
        <v>240</v>
      </c>
      <c r="H48" s="217"/>
      <c r="I48" s="182"/>
    </row>
    <row r="49" spans="1:9" s="183" customFormat="1" ht="12.75" x14ac:dyDescent="0.2">
      <c r="A49" s="173">
        <v>32</v>
      </c>
      <c r="B49" s="175" t="s">
        <v>197</v>
      </c>
      <c r="C49" s="206" t="s">
        <v>224</v>
      </c>
      <c r="D49" s="173" t="s">
        <v>230</v>
      </c>
      <c r="E49" s="173">
        <v>1</v>
      </c>
      <c r="F49" s="188" t="s">
        <v>237</v>
      </c>
      <c r="G49" s="173">
        <v>2</v>
      </c>
      <c r="H49" s="216"/>
      <c r="I49" s="182"/>
    </row>
    <row r="50" spans="1:9" s="183" customFormat="1" ht="12.75" x14ac:dyDescent="0.2">
      <c r="A50" s="173">
        <v>33</v>
      </c>
      <c r="B50" s="175" t="s">
        <v>198</v>
      </c>
      <c r="C50" s="206" t="s">
        <v>225</v>
      </c>
      <c r="D50" s="173" t="s">
        <v>230</v>
      </c>
      <c r="E50" s="173">
        <v>2</v>
      </c>
      <c r="F50" s="188" t="s">
        <v>237</v>
      </c>
      <c r="G50" s="173">
        <v>2</v>
      </c>
      <c r="H50" s="216"/>
      <c r="I50" s="182"/>
    </row>
    <row r="51" spans="1:9" s="183" customFormat="1" ht="12.75" x14ac:dyDescent="0.2">
      <c r="A51" s="173">
        <v>34</v>
      </c>
      <c r="B51" s="218" t="s">
        <v>199</v>
      </c>
      <c r="C51" s="218" t="s">
        <v>200</v>
      </c>
      <c r="D51" s="173" t="s">
        <v>230</v>
      </c>
      <c r="E51" s="198">
        <v>1</v>
      </c>
      <c r="F51" s="188" t="s">
        <v>237</v>
      </c>
      <c r="G51" s="173">
        <v>2</v>
      </c>
      <c r="H51" s="218"/>
      <c r="I51" s="182"/>
    </row>
    <row r="52" spans="1:9" s="183" customFormat="1" ht="12.75" x14ac:dyDescent="0.2">
      <c r="A52" s="173">
        <v>35</v>
      </c>
      <c r="B52" s="218" t="s">
        <v>201</v>
      </c>
      <c r="C52" s="218" t="s">
        <v>106</v>
      </c>
      <c r="D52" s="173" t="s">
        <v>230</v>
      </c>
      <c r="E52" s="198">
        <v>5</v>
      </c>
      <c r="F52" s="188" t="s">
        <v>237</v>
      </c>
      <c r="G52" s="173">
        <v>10</v>
      </c>
      <c r="H52" s="218"/>
      <c r="I52" s="182"/>
    </row>
    <row r="53" spans="1:9" s="183" customFormat="1" ht="12.75" x14ac:dyDescent="0.2">
      <c r="A53" s="173">
        <v>36</v>
      </c>
      <c r="B53" s="192" t="s">
        <v>234</v>
      </c>
      <c r="C53" s="192" t="s">
        <v>226</v>
      </c>
      <c r="D53" s="173" t="s">
        <v>230</v>
      </c>
      <c r="E53" s="193">
        <v>2</v>
      </c>
      <c r="F53" s="188" t="s">
        <v>277</v>
      </c>
      <c r="G53" s="173">
        <v>4</v>
      </c>
      <c r="H53" s="215"/>
      <c r="I53" s="182"/>
    </row>
    <row r="54" spans="1:9" s="183" customFormat="1" ht="12.75" x14ac:dyDescent="0.2">
      <c r="A54" s="173">
        <v>37</v>
      </c>
      <c r="B54" s="175" t="s">
        <v>184</v>
      </c>
      <c r="C54" s="206" t="s">
        <v>202</v>
      </c>
      <c r="D54" s="173" t="s">
        <v>230</v>
      </c>
      <c r="E54" s="173">
        <v>1</v>
      </c>
      <c r="F54" s="188" t="s">
        <v>237</v>
      </c>
      <c r="G54" s="173">
        <v>4</v>
      </c>
      <c r="H54" s="216"/>
      <c r="I54" s="182"/>
    </row>
    <row r="55" spans="1:9" s="183" customFormat="1" ht="25.5" x14ac:dyDescent="0.2">
      <c r="A55" s="173">
        <v>38</v>
      </c>
      <c r="B55" s="175" t="s">
        <v>285</v>
      </c>
      <c r="C55" s="206" t="s">
        <v>298</v>
      </c>
      <c r="D55" s="173" t="s">
        <v>230</v>
      </c>
      <c r="E55" s="173">
        <v>1</v>
      </c>
      <c r="F55" s="173" t="s">
        <v>313</v>
      </c>
      <c r="G55" s="173">
        <v>8</v>
      </c>
      <c r="H55" s="216"/>
      <c r="I55" s="182"/>
    </row>
    <row r="56" spans="1:9" s="183" customFormat="1" ht="25.5" x14ac:dyDescent="0.2">
      <c r="A56" s="173">
        <v>39</v>
      </c>
      <c r="B56" s="175" t="s">
        <v>286</v>
      </c>
      <c r="C56" s="206" t="s">
        <v>298</v>
      </c>
      <c r="D56" s="173" t="s">
        <v>230</v>
      </c>
      <c r="E56" s="173">
        <v>1</v>
      </c>
      <c r="F56" s="173" t="s">
        <v>313</v>
      </c>
      <c r="G56" s="173">
        <v>8</v>
      </c>
      <c r="H56" s="216"/>
      <c r="I56" s="182"/>
    </row>
    <row r="57" spans="1:9" s="183" customFormat="1" ht="25.5" x14ac:dyDescent="0.2">
      <c r="A57" s="173">
        <v>40</v>
      </c>
      <c r="B57" s="175" t="s">
        <v>287</v>
      </c>
      <c r="C57" s="206" t="s">
        <v>298</v>
      </c>
      <c r="D57" s="173" t="s">
        <v>230</v>
      </c>
      <c r="E57" s="173">
        <v>1</v>
      </c>
      <c r="F57" s="173" t="s">
        <v>313</v>
      </c>
      <c r="G57" s="173">
        <v>8</v>
      </c>
      <c r="H57" s="216"/>
      <c r="I57" s="182"/>
    </row>
    <row r="58" spans="1:9" s="183" customFormat="1" ht="25.5" x14ac:dyDescent="0.2">
      <c r="A58" s="173">
        <v>41</v>
      </c>
      <c r="B58" s="175" t="s">
        <v>288</v>
      </c>
      <c r="C58" s="206" t="s">
        <v>298</v>
      </c>
      <c r="D58" s="173" t="s">
        <v>230</v>
      </c>
      <c r="E58" s="173">
        <v>1</v>
      </c>
      <c r="F58" s="173" t="s">
        <v>313</v>
      </c>
      <c r="G58" s="173">
        <v>8</v>
      </c>
      <c r="H58" s="216"/>
      <c r="I58" s="182"/>
    </row>
    <row r="59" spans="1:9" s="183" customFormat="1" ht="25.5" x14ac:dyDescent="0.2">
      <c r="A59" s="173">
        <v>42</v>
      </c>
      <c r="B59" s="175" t="s">
        <v>289</v>
      </c>
      <c r="C59" s="206" t="s">
        <v>298</v>
      </c>
      <c r="D59" s="173" t="s">
        <v>230</v>
      </c>
      <c r="E59" s="173">
        <v>1</v>
      </c>
      <c r="F59" s="173" t="s">
        <v>313</v>
      </c>
      <c r="G59" s="173">
        <v>8</v>
      </c>
      <c r="H59" s="216"/>
      <c r="I59" s="182"/>
    </row>
    <row r="60" spans="1:9" s="183" customFormat="1" ht="25.5" x14ac:dyDescent="0.2">
      <c r="A60" s="173">
        <v>43</v>
      </c>
      <c r="B60" s="175" t="s">
        <v>290</v>
      </c>
      <c r="C60" s="206" t="s">
        <v>298</v>
      </c>
      <c r="D60" s="173" t="s">
        <v>230</v>
      </c>
      <c r="E60" s="173">
        <v>1</v>
      </c>
      <c r="F60" s="173" t="s">
        <v>313</v>
      </c>
      <c r="G60" s="173">
        <v>8</v>
      </c>
      <c r="H60" s="216"/>
      <c r="I60" s="182"/>
    </row>
    <row r="61" spans="1:9" s="183" customFormat="1" ht="25.5" x14ac:dyDescent="0.2">
      <c r="A61" s="173">
        <v>44</v>
      </c>
      <c r="B61" s="175" t="s">
        <v>291</v>
      </c>
      <c r="C61" s="206" t="s">
        <v>298</v>
      </c>
      <c r="D61" s="173" t="s">
        <v>230</v>
      </c>
      <c r="E61" s="173">
        <v>1</v>
      </c>
      <c r="F61" s="173" t="s">
        <v>313</v>
      </c>
      <c r="G61" s="173">
        <v>8</v>
      </c>
      <c r="H61" s="216"/>
      <c r="I61" s="182"/>
    </row>
    <row r="62" spans="1:9" s="183" customFormat="1" ht="25.5" x14ac:dyDescent="0.2">
      <c r="A62" s="173">
        <v>45</v>
      </c>
      <c r="B62" s="175" t="s">
        <v>292</v>
      </c>
      <c r="C62" s="206" t="s">
        <v>293</v>
      </c>
      <c r="D62" s="173" t="s">
        <v>230</v>
      </c>
      <c r="E62" s="173">
        <v>1</v>
      </c>
      <c r="F62" s="173" t="s">
        <v>313</v>
      </c>
      <c r="G62" s="173">
        <v>8</v>
      </c>
      <c r="H62" s="216"/>
      <c r="I62" s="182"/>
    </row>
    <row r="63" spans="1:9" s="183" customFormat="1" ht="25.5" x14ac:dyDescent="0.2">
      <c r="A63" s="173">
        <v>46</v>
      </c>
      <c r="B63" s="175" t="s">
        <v>294</v>
      </c>
      <c r="C63" s="206" t="s">
        <v>293</v>
      </c>
      <c r="D63" s="173" t="s">
        <v>230</v>
      </c>
      <c r="E63" s="173">
        <v>1</v>
      </c>
      <c r="F63" s="173" t="s">
        <v>313</v>
      </c>
      <c r="G63" s="173">
        <v>8</v>
      </c>
      <c r="H63" s="216"/>
      <c r="I63" s="182"/>
    </row>
    <row r="64" spans="1:9" s="183" customFormat="1" ht="63.75" x14ac:dyDescent="0.2">
      <c r="A64" s="173">
        <v>47</v>
      </c>
      <c r="B64" s="175" t="s">
        <v>295</v>
      </c>
      <c r="C64" s="206" t="s">
        <v>296</v>
      </c>
      <c r="D64" s="173" t="s">
        <v>230</v>
      </c>
      <c r="E64" s="173">
        <v>1</v>
      </c>
      <c r="F64" s="173" t="s">
        <v>313</v>
      </c>
      <c r="G64" s="173">
        <v>8</v>
      </c>
      <c r="H64" s="216"/>
      <c r="I64" s="182"/>
    </row>
    <row r="65" spans="1:9" s="183" customFormat="1" ht="25.5" x14ac:dyDescent="0.2">
      <c r="A65" s="173">
        <v>48</v>
      </c>
      <c r="B65" s="175" t="s">
        <v>297</v>
      </c>
      <c r="C65" s="206" t="s">
        <v>293</v>
      </c>
      <c r="D65" s="173" t="s">
        <v>230</v>
      </c>
      <c r="E65" s="173">
        <v>1</v>
      </c>
      <c r="F65" s="173" t="s">
        <v>313</v>
      </c>
      <c r="G65" s="173">
        <v>8</v>
      </c>
      <c r="H65" s="216"/>
      <c r="I65" s="182"/>
    </row>
    <row r="66" spans="1:9" s="183" customFormat="1" ht="25.5" x14ac:dyDescent="0.2">
      <c r="A66" s="173">
        <v>49</v>
      </c>
      <c r="B66" s="175" t="s">
        <v>299</v>
      </c>
      <c r="C66" s="206" t="s">
        <v>300</v>
      </c>
      <c r="D66" s="173" t="s">
        <v>230</v>
      </c>
      <c r="E66" s="177">
        <v>15</v>
      </c>
      <c r="F66" s="194" t="s">
        <v>301</v>
      </c>
      <c r="G66" s="177">
        <v>500</v>
      </c>
      <c r="H66" s="216"/>
      <c r="I66" s="182"/>
    </row>
    <row r="67" spans="1:9" s="183" customFormat="1" ht="12.75" x14ac:dyDescent="0.2">
      <c r="A67" s="173">
        <v>50</v>
      </c>
      <c r="B67" s="175" t="s">
        <v>302</v>
      </c>
      <c r="C67" s="206" t="s">
        <v>311</v>
      </c>
      <c r="D67" s="173" t="s">
        <v>230</v>
      </c>
      <c r="E67" s="173">
        <v>15</v>
      </c>
      <c r="F67" s="173" t="s">
        <v>301</v>
      </c>
      <c r="G67" s="173">
        <v>500</v>
      </c>
      <c r="H67" s="216"/>
      <c r="I67" s="182"/>
    </row>
    <row r="68" spans="1:9" s="183" customFormat="1" ht="12.75" x14ac:dyDescent="0.2">
      <c r="A68" s="173">
        <v>51</v>
      </c>
      <c r="B68" s="175" t="s">
        <v>303</v>
      </c>
      <c r="C68" s="206" t="s">
        <v>312</v>
      </c>
      <c r="D68" s="173" t="s">
        <v>230</v>
      </c>
      <c r="E68" s="173">
        <v>15</v>
      </c>
      <c r="F68" s="173" t="s">
        <v>301</v>
      </c>
      <c r="G68" s="173">
        <v>500</v>
      </c>
      <c r="H68" s="216"/>
      <c r="I68" s="182"/>
    </row>
    <row r="69" spans="1:9" s="183" customFormat="1" ht="12.75" x14ac:dyDescent="0.2">
      <c r="A69" s="173">
        <v>52</v>
      </c>
      <c r="B69" s="206" t="s">
        <v>227</v>
      </c>
      <c r="C69" s="206" t="s">
        <v>227</v>
      </c>
      <c r="D69" s="173" t="s">
        <v>230</v>
      </c>
      <c r="E69" s="195">
        <v>1</v>
      </c>
      <c r="F69" s="188" t="s">
        <v>237</v>
      </c>
      <c r="G69" s="173">
        <v>2</v>
      </c>
      <c r="H69" s="219"/>
      <c r="I69" s="182"/>
    </row>
    <row r="70" spans="1:9" s="183" customFormat="1" ht="12.75" x14ac:dyDescent="0.2">
      <c r="A70" s="173">
        <v>53</v>
      </c>
      <c r="B70" s="192" t="s">
        <v>283</v>
      </c>
      <c r="C70" s="192" t="s">
        <v>284</v>
      </c>
      <c r="D70" s="188" t="s">
        <v>230</v>
      </c>
      <c r="E70" s="193">
        <v>2</v>
      </c>
      <c r="F70" s="193" t="s">
        <v>269</v>
      </c>
      <c r="G70" s="173">
        <f t="shared" si="1"/>
        <v>16</v>
      </c>
      <c r="H70" s="215"/>
      <c r="I70" s="182"/>
    </row>
    <row r="71" spans="1:9" s="183" customFormat="1" ht="12.75" x14ac:dyDescent="0.2">
      <c r="A71" s="173">
        <v>54</v>
      </c>
      <c r="B71" s="192" t="s">
        <v>231</v>
      </c>
      <c r="C71" s="192" t="s">
        <v>232</v>
      </c>
      <c r="D71" s="188" t="s">
        <v>230</v>
      </c>
      <c r="E71" s="193">
        <v>2</v>
      </c>
      <c r="F71" s="193" t="s">
        <v>270</v>
      </c>
      <c r="G71" s="173">
        <f>E71*20</f>
        <v>40</v>
      </c>
      <c r="H71" s="215"/>
      <c r="I71" s="182"/>
    </row>
    <row r="72" spans="1:9" s="183" customFormat="1" ht="12.75" x14ac:dyDescent="0.2">
      <c r="A72" s="173">
        <v>55</v>
      </c>
      <c r="B72" s="196" t="s">
        <v>235</v>
      </c>
      <c r="C72" s="196" t="s">
        <v>236</v>
      </c>
      <c r="D72" s="189" t="s">
        <v>230</v>
      </c>
      <c r="E72" s="197">
        <v>5</v>
      </c>
      <c r="F72" s="189" t="s">
        <v>237</v>
      </c>
      <c r="G72" s="177">
        <f>E72*10</f>
        <v>50</v>
      </c>
      <c r="H72" s="215"/>
      <c r="I72" s="182"/>
    </row>
    <row r="73" spans="1:9" s="183" customFormat="1" ht="12.75" x14ac:dyDescent="0.2">
      <c r="A73" s="173">
        <v>56</v>
      </c>
      <c r="B73" s="174" t="s">
        <v>307</v>
      </c>
      <c r="C73" s="174" t="s">
        <v>307</v>
      </c>
      <c r="D73" s="198" t="s">
        <v>230</v>
      </c>
      <c r="E73" s="173">
        <v>5</v>
      </c>
      <c r="F73" s="198" t="s">
        <v>273</v>
      </c>
      <c r="G73" s="173">
        <v>10</v>
      </c>
      <c r="H73" s="215"/>
      <c r="I73" s="182"/>
    </row>
    <row r="74" spans="1:9" s="183" customFormat="1" ht="12.75" x14ac:dyDescent="0.2">
      <c r="A74" s="173">
        <v>57</v>
      </c>
      <c r="B74" s="174" t="s">
        <v>350</v>
      </c>
      <c r="C74" s="174" t="s">
        <v>350</v>
      </c>
      <c r="D74" s="198" t="s">
        <v>230</v>
      </c>
      <c r="E74" s="173">
        <v>5</v>
      </c>
      <c r="F74" s="198" t="s">
        <v>273</v>
      </c>
      <c r="G74" s="173">
        <v>10</v>
      </c>
      <c r="H74" s="215"/>
      <c r="I74" s="182"/>
    </row>
    <row r="75" spans="1:9" s="183" customFormat="1" ht="12.75" x14ac:dyDescent="0.2">
      <c r="A75" s="173">
        <v>58</v>
      </c>
      <c r="B75" s="174" t="s">
        <v>351</v>
      </c>
      <c r="C75" s="174" t="s">
        <v>351</v>
      </c>
      <c r="D75" s="198" t="s">
        <v>230</v>
      </c>
      <c r="E75" s="173">
        <v>5</v>
      </c>
      <c r="F75" s="198" t="s">
        <v>273</v>
      </c>
      <c r="G75" s="173">
        <v>10</v>
      </c>
      <c r="H75" s="215"/>
      <c r="I75" s="182"/>
    </row>
    <row r="76" spans="1:9" s="183" customFormat="1" ht="12.75" x14ac:dyDescent="0.2">
      <c r="A76" s="173">
        <v>59</v>
      </c>
      <c r="B76" s="174" t="s">
        <v>308</v>
      </c>
      <c r="C76" s="174" t="s">
        <v>308</v>
      </c>
      <c r="D76" s="198" t="s">
        <v>230</v>
      </c>
      <c r="E76" s="173">
        <v>5</v>
      </c>
      <c r="F76" s="198" t="s">
        <v>273</v>
      </c>
      <c r="G76" s="173">
        <v>10</v>
      </c>
      <c r="H76" s="215"/>
      <c r="I76" s="182"/>
    </row>
    <row r="77" spans="1:9" s="183" customFormat="1" ht="12.75" x14ac:dyDescent="0.2">
      <c r="A77" s="173">
        <v>60</v>
      </c>
      <c r="B77" s="174" t="s">
        <v>309</v>
      </c>
      <c r="C77" s="174" t="s">
        <v>309</v>
      </c>
      <c r="D77" s="198" t="s">
        <v>230</v>
      </c>
      <c r="E77" s="173">
        <v>5</v>
      </c>
      <c r="F77" s="198" t="s">
        <v>273</v>
      </c>
      <c r="G77" s="173">
        <v>10</v>
      </c>
      <c r="H77" s="215"/>
      <c r="I77" s="182"/>
    </row>
    <row r="78" spans="1:9" s="183" customFormat="1" ht="12.75" x14ac:dyDescent="0.2">
      <c r="A78" s="173">
        <v>61</v>
      </c>
      <c r="B78" s="174" t="s">
        <v>201</v>
      </c>
      <c r="C78" s="174" t="s">
        <v>310</v>
      </c>
      <c r="D78" s="198" t="s">
        <v>230</v>
      </c>
      <c r="E78" s="173">
        <v>5</v>
      </c>
      <c r="F78" s="198" t="s">
        <v>88</v>
      </c>
      <c r="G78" s="173">
        <v>10</v>
      </c>
      <c r="H78" s="215"/>
      <c r="I78" s="182"/>
    </row>
    <row r="79" spans="1:9" s="204" customFormat="1" ht="12.75" x14ac:dyDescent="0.2">
      <c r="A79" s="173">
        <v>62</v>
      </c>
      <c r="B79" s="174" t="s">
        <v>349</v>
      </c>
      <c r="C79" s="199" t="s">
        <v>205</v>
      </c>
      <c r="D79" s="188" t="s">
        <v>143</v>
      </c>
      <c r="E79" s="188">
        <v>1</v>
      </c>
      <c r="F79" s="188" t="s">
        <v>88</v>
      </c>
      <c r="G79" s="188">
        <v>2</v>
      </c>
      <c r="H79" s="215"/>
      <c r="I79" s="220"/>
    </row>
    <row r="80" spans="1:9" s="183" customFormat="1" ht="12.75" x14ac:dyDescent="0.2">
      <c r="A80" s="173">
        <v>63</v>
      </c>
      <c r="B80" s="200" t="s">
        <v>279</v>
      </c>
      <c r="C80" s="201" t="s">
        <v>215</v>
      </c>
      <c r="D80" s="221" t="s">
        <v>143</v>
      </c>
      <c r="E80" s="194">
        <v>1</v>
      </c>
      <c r="F80" s="202" t="s">
        <v>274</v>
      </c>
      <c r="G80" s="202">
        <v>4</v>
      </c>
      <c r="H80" s="215"/>
      <c r="I80" s="182"/>
    </row>
    <row r="81" spans="1:9" s="183" customFormat="1" ht="19.899999999999999" customHeight="1" x14ac:dyDescent="0.2">
      <c r="A81" s="173">
        <v>64</v>
      </c>
      <c r="B81" s="206" t="s">
        <v>341</v>
      </c>
      <c r="C81" s="203" t="s">
        <v>343</v>
      </c>
      <c r="D81" s="198" t="s">
        <v>342</v>
      </c>
      <c r="E81" s="173">
        <v>1</v>
      </c>
      <c r="F81" s="198" t="s">
        <v>88</v>
      </c>
      <c r="G81" s="173">
        <v>8</v>
      </c>
      <c r="H81" s="215"/>
      <c r="I81" s="182"/>
    </row>
    <row r="82" spans="1:9" s="33" customFormat="1" ht="12.75" x14ac:dyDescent="0.2">
      <c r="A82" s="15">
        <v>65</v>
      </c>
      <c r="B82" s="157" t="s">
        <v>278</v>
      </c>
      <c r="C82" s="209" t="s">
        <v>278</v>
      </c>
      <c r="D82" s="35" t="s">
        <v>230</v>
      </c>
      <c r="E82" s="35">
        <v>2</v>
      </c>
      <c r="F82" s="35" t="s">
        <v>88</v>
      </c>
      <c r="G82" s="35">
        <v>160</v>
      </c>
      <c r="H82" s="222"/>
      <c r="I82" s="223"/>
    </row>
    <row r="83" spans="1:9" s="239" customFormat="1" ht="21" x14ac:dyDescent="0.35">
      <c r="A83" s="235" t="s">
        <v>14</v>
      </c>
      <c r="B83" s="236"/>
      <c r="C83" s="236"/>
      <c r="D83" s="236"/>
      <c r="E83" s="236"/>
      <c r="F83" s="236"/>
      <c r="G83" s="236"/>
      <c r="H83" s="237"/>
      <c r="I83" s="238"/>
    </row>
    <row r="84" spans="1:9" s="147" customFormat="1" ht="60" x14ac:dyDescent="0.25">
      <c r="A84" s="240" t="s">
        <v>6</v>
      </c>
      <c r="B84" s="240" t="s">
        <v>5</v>
      </c>
      <c r="C84" s="241" t="s">
        <v>4</v>
      </c>
      <c r="D84" s="241" t="s">
        <v>3</v>
      </c>
      <c r="E84" s="241" t="s">
        <v>2</v>
      </c>
      <c r="F84" s="241" t="s">
        <v>1</v>
      </c>
      <c r="G84" s="241" t="s">
        <v>0</v>
      </c>
      <c r="H84" s="241" t="s">
        <v>11</v>
      </c>
      <c r="I84" s="145"/>
    </row>
    <row r="85" spans="1:9" s="245" customFormat="1" ht="12.75" x14ac:dyDescent="0.2">
      <c r="A85" s="38">
        <v>1</v>
      </c>
      <c r="B85" s="36" t="s">
        <v>238</v>
      </c>
      <c r="C85" s="39" t="s">
        <v>239</v>
      </c>
      <c r="D85" s="34" t="s">
        <v>143</v>
      </c>
      <c r="E85" s="34">
        <v>2</v>
      </c>
      <c r="F85" s="34" t="s">
        <v>95</v>
      </c>
      <c r="G85" s="34">
        <f>E85*5</f>
        <v>10</v>
      </c>
      <c r="H85" s="226"/>
      <c r="I85" s="244"/>
    </row>
    <row r="86" spans="1:9" s="245" customFormat="1" ht="25.5" x14ac:dyDescent="0.2">
      <c r="A86" s="38">
        <v>2</v>
      </c>
      <c r="B86" s="36" t="s">
        <v>169</v>
      </c>
      <c r="C86" s="39" t="s">
        <v>240</v>
      </c>
      <c r="D86" s="34" t="s">
        <v>143</v>
      </c>
      <c r="E86" s="34">
        <v>1</v>
      </c>
      <c r="F86" s="34" t="s">
        <v>95</v>
      </c>
      <c r="G86" s="34">
        <f t="shared" ref="G86:G95" si="3">E86</f>
        <v>1</v>
      </c>
      <c r="H86" s="226"/>
      <c r="I86" s="244"/>
    </row>
    <row r="87" spans="1:9" s="245" customFormat="1" ht="12.75" x14ac:dyDescent="0.2">
      <c r="A87" s="38">
        <v>3</v>
      </c>
      <c r="B87" s="36" t="s">
        <v>241</v>
      </c>
      <c r="C87" s="39" t="s">
        <v>242</v>
      </c>
      <c r="D87" s="34" t="s">
        <v>143</v>
      </c>
      <c r="E87" s="34">
        <v>13</v>
      </c>
      <c r="F87" s="34" t="s">
        <v>95</v>
      </c>
      <c r="G87" s="34">
        <f>E87*5</f>
        <v>65</v>
      </c>
      <c r="H87" s="226"/>
      <c r="I87" s="244"/>
    </row>
    <row r="88" spans="1:9" s="245" customFormat="1" ht="12.75" x14ac:dyDescent="0.2">
      <c r="A88" s="38">
        <v>4</v>
      </c>
      <c r="B88" s="36" t="s">
        <v>243</v>
      </c>
      <c r="C88" s="39" t="s">
        <v>244</v>
      </c>
      <c r="D88" s="34" t="s">
        <v>143</v>
      </c>
      <c r="E88" s="34">
        <v>13</v>
      </c>
      <c r="F88" s="34" t="s">
        <v>95</v>
      </c>
      <c r="G88" s="34">
        <f t="shared" ref="G88" si="4">E88*5</f>
        <v>65</v>
      </c>
      <c r="H88" s="226"/>
      <c r="I88" s="244"/>
    </row>
    <row r="89" spans="1:9" s="245" customFormat="1" ht="25.5" x14ac:dyDescent="0.2">
      <c r="A89" s="38">
        <v>5</v>
      </c>
      <c r="B89" s="36" t="s">
        <v>245</v>
      </c>
      <c r="C89" s="39" t="s">
        <v>246</v>
      </c>
      <c r="D89" s="34" t="s">
        <v>143</v>
      </c>
      <c r="E89" s="34">
        <v>1</v>
      </c>
      <c r="F89" s="34" t="s">
        <v>233</v>
      </c>
      <c r="G89" s="34">
        <v>10</v>
      </c>
      <c r="H89" s="226"/>
      <c r="I89" s="244"/>
    </row>
    <row r="90" spans="1:9" s="245" customFormat="1" ht="12.75" x14ac:dyDescent="0.2">
      <c r="A90" s="38">
        <v>6</v>
      </c>
      <c r="B90" s="36" t="s">
        <v>247</v>
      </c>
      <c r="C90" s="224" t="s">
        <v>248</v>
      </c>
      <c r="D90" s="34" t="s">
        <v>143</v>
      </c>
      <c r="E90" s="34">
        <v>2</v>
      </c>
      <c r="F90" s="34" t="str">
        <f>F88</f>
        <v>шт</v>
      </c>
      <c r="G90" s="34">
        <v>4</v>
      </c>
      <c r="H90" s="226"/>
      <c r="I90" s="244"/>
    </row>
    <row r="91" spans="1:9" s="245" customFormat="1" ht="12.75" x14ac:dyDescent="0.2">
      <c r="A91" s="38">
        <v>7</v>
      </c>
      <c r="B91" s="36" t="s">
        <v>249</v>
      </c>
      <c r="C91" s="224" t="s">
        <v>250</v>
      </c>
      <c r="D91" s="34" t="s">
        <v>143</v>
      </c>
      <c r="E91" s="34">
        <v>2</v>
      </c>
      <c r="F91" s="34" t="s">
        <v>233</v>
      </c>
      <c r="G91" s="34">
        <v>20</v>
      </c>
      <c r="H91" s="226"/>
      <c r="I91" s="244"/>
    </row>
    <row r="92" spans="1:9" s="245" customFormat="1" ht="12.75" x14ac:dyDescent="0.2">
      <c r="A92" s="38">
        <v>8</v>
      </c>
      <c r="B92" s="157" t="s">
        <v>251</v>
      </c>
      <c r="C92" s="39" t="s">
        <v>222</v>
      </c>
      <c r="D92" s="34" t="s">
        <v>143</v>
      </c>
      <c r="E92" s="34">
        <v>20</v>
      </c>
      <c r="F92" s="34" t="str">
        <f>F90</f>
        <v>шт</v>
      </c>
      <c r="G92" s="34">
        <f t="shared" si="3"/>
        <v>20</v>
      </c>
      <c r="H92" s="226"/>
      <c r="I92" s="244"/>
    </row>
    <row r="93" spans="1:9" s="245" customFormat="1" ht="12.75" x14ac:dyDescent="0.2">
      <c r="A93" s="242">
        <v>9</v>
      </c>
      <c r="B93" s="225" t="s">
        <v>252</v>
      </c>
      <c r="C93" s="40" t="s">
        <v>253</v>
      </c>
      <c r="D93" s="34" t="s">
        <v>143</v>
      </c>
      <c r="E93" s="34">
        <v>8</v>
      </c>
      <c r="F93" s="34" t="str">
        <f>F92</f>
        <v>шт</v>
      </c>
      <c r="G93" s="34">
        <f t="shared" si="3"/>
        <v>8</v>
      </c>
      <c r="H93" s="226"/>
      <c r="I93" s="244"/>
    </row>
    <row r="94" spans="1:9" s="245" customFormat="1" ht="25.5" x14ac:dyDescent="0.2">
      <c r="A94" s="38">
        <v>10</v>
      </c>
      <c r="B94" s="36" t="s">
        <v>254</v>
      </c>
      <c r="C94" s="36" t="s">
        <v>255</v>
      </c>
      <c r="D94" s="226" t="s">
        <v>143</v>
      </c>
      <c r="E94" s="34">
        <v>5</v>
      </c>
      <c r="F94" s="34" t="str">
        <f>F91</f>
        <v>уп.</v>
      </c>
      <c r="G94" s="34">
        <f t="shared" si="3"/>
        <v>5</v>
      </c>
      <c r="H94" s="226"/>
      <c r="I94" s="244"/>
    </row>
    <row r="95" spans="1:9" s="245" customFormat="1" ht="12.75" x14ac:dyDescent="0.2">
      <c r="A95" s="38">
        <v>11</v>
      </c>
      <c r="B95" s="36" t="s">
        <v>256</v>
      </c>
      <c r="C95" s="36" t="s">
        <v>257</v>
      </c>
      <c r="D95" s="226" t="s">
        <v>143</v>
      </c>
      <c r="E95" s="34">
        <v>5</v>
      </c>
      <c r="F95" s="34" t="str">
        <f>F93</f>
        <v>шт</v>
      </c>
      <c r="G95" s="34">
        <f t="shared" si="3"/>
        <v>5</v>
      </c>
      <c r="H95" s="226"/>
      <c r="I95" s="244"/>
    </row>
    <row r="96" spans="1:9" s="245" customFormat="1" ht="12.75" x14ac:dyDescent="0.2">
      <c r="A96" s="38">
        <v>12</v>
      </c>
      <c r="B96" s="36" t="s">
        <v>258</v>
      </c>
      <c r="C96" s="36" t="s">
        <v>259</v>
      </c>
      <c r="D96" s="226" t="s">
        <v>143</v>
      </c>
      <c r="E96" s="34">
        <v>5</v>
      </c>
      <c r="F96" s="34" t="str">
        <f>F94</f>
        <v>уп.</v>
      </c>
      <c r="G96" s="34">
        <f>E96*5</f>
        <v>25</v>
      </c>
      <c r="H96" s="226"/>
      <c r="I96" s="244"/>
    </row>
    <row r="97" spans="1:11" s="245" customFormat="1" ht="12.75" x14ac:dyDescent="0.2">
      <c r="A97" s="35">
        <v>13</v>
      </c>
      <c r="B97" s="209" t="s">
        <v>260</v>
      </c>
      <c r="C97" s="209" t="s">
        <v>261</v>
      </c>
      <c r="D97" s="246" t="s">
        <v>143</v>
      </c>
      <c r="E97" s="35">
        <v>5</v>
      </c>
      <c r="F97" s="35" t="s">
        <v>95</v>
      </c>
      <c r="G97" s="34">
        <v>40</v>
      </c>
      <c r="H97" s="226"/>
      <c r="I97" s="244"/>
    </row>
    <row r="98" spans="1:11" s="239" customFormat="1" ht="21" x14ac:dyDescent="0.35">
      <c r="A98" s="228" t="s">
        <v>7</v>
      </c>
      <c r="B98" s="229"/>
      <c r="C98" s="229"/>
      <c r="D98" s="247"/>
      <c r="E98" s="247"/>
      <c r="F98" s="247"/>
      <c r="G98" s="247"/>
      <c r="H98" s="229"/>
      <c r="I98" s="238"/>
    </row>
    <row r="99" spans="1:11" s="147" customFormat="1" ht="60" x14ac:dyDescent="0.25">
      <c r="A99" s="241" t="s">
        <v>6</v>
      </c>
      <c r="B99" s="241" t="s">
        <v>5</v>
      </c>
      <c r="C99" s="241" t="s">
        <v>4</v>
      </c>
      <c r="D99" s="241" t="s">
        <v>3</v>
      </c>
      <c r="E99" s="241" t="s">
        <v>2</v>
      </c>
      <c r="F99" s="241" t="s">
        <v>1</v>
      </c>
      <c r="G99" s="241" t="s">
        <v>0</v>
      </c>
      <c r="H99" s="241" t="s">
        <v>11</v>
      </c>
      <c r="I99" s="145"/>
    </row>
    <row r="100" spans="1:11" s="250" customFormat="1" ht="20.45" customHeight="1" x14ac:dyDescent="0.2">
      <c r="A100" s="37">
        <v>1</v>
      </c>
      <c r="B100" s="36" t="s">
        <v>151</v>
      </c>
      <c r="C100" s="210" t="s">
        <v>346</v>
      </c>
      <c r="D100" s="37" t="s">
        <v>153</v>
      </c>
      <c r="E100" s="37">
        <v>2</v>
      </c>
      <c r="F100" s="37" t="s">
        <v>95</v>
      </c>
      <c r="G100" s="37">
        <v>2</v>
      </c>
      <c r="H100" s="36"/>
      <c r="I100" s="248"/>
      <c r="J100" s="249"/>
      <c r="K100" s="249"/>
    </row>
    <row r="101" spans="1:11" s="250" customFormat="1" ht="15.75" customHeight="1" x14ac:dyDescent="0.2">
      <c r="A101" s="37">
        <v>2</v>
      </c>
      <c r="B101" s="36" t="s">
        <v>154</v>
      </c>
      <c r="C101" s="36" t="s">
        <v>155</v>
      </c>
      <c r="D101" s="37" t="s">
        <v>153</v>
      </c>
      <c r="E101" s="37">
        <v>2</v>
      </c>
      <c r="F101" s="37" t="s">
        <v>95</v>
      </c>
      <c r="G101" s="37">
        <v>2</v>
      </c>
      <c r="H101" s="36"/>
      <c r="I101" s="248"/>
      <c r="J101" s="249"/>
      <c r="K101" s="249"/>
    </row>
    <row r="102" spans="1:11" s="250" customFormat="1" ht="15.75" customHeight="1" x14ac:dyDescent="0.2">
      <c r="A102" s="37">
        <v>3</v>
      </c>
      <c r="B102" s="36" t="s">
        <v>156</v>
      </c>
      <c r="C102" s="157" t="s">
        <v>157</v>
      </c>
      <c r="D102" s="37" t="s">
        <v>153</v>
      </c>
      <c r="E102" s="37">
        <v>6</v>
      </c>
      <c r="F102" s="37" t="s">
        <v>95</v>
      </c>
      <c r="G102" s="37">
        <v>5</v>
      </c>
      <c r="H102" s="36"/>
      <c r="I102" s="248"/>
      <c r="J102" s="249"/>
      <c r="K102" s="249"/>
    </row>
    <row r="103" spans="1:11" s="250" customFormat="1" ht="22.15" customHeight="1" x14ac:dyDescent="0.2">
      <c r="A103" s="37">
        <v>4</v>
      </c>
      <c r="B103" s="36" t="s">
        <v>158</v>
      </c>
      <c r="C103" s="157" t="s">
        <v>159</v>
      </c>
      <c r="D103" s="37" t="s">
        <v>153</v>
      </c>
      <c r="E103" s="37">
        <v>2</v>
      </c>
      <c r="F103" s="37" t="s">
        <v>95</v>
      </c>
      <c r="G103" s="37">
        <v>80</v>
      </c>
      <c r="H103" s="36"/>
      <c r="I103" s="248"/>
      <c r="J103" s="249"/>
      <c r="K103" s="249"/>
    </row>
  </sheetData>
  <mergeCells count="31">
    <mergeCell ref="A98:H98"/>
    <mergeCell ref="A83:H83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6:C27 C100 C49:C50 C42:C44 C37:C38 C53:C68" xr:uid="{9EB6CD08-1158-4255-9194-98283A4E126B}"/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tabSelected="1" zoomScale="87" zoomScaleNormal="87" workbookViewId="0">
      <selection activeCell="B24" sqref="B24"/>
    </sheetView>
  </sheetViews>
  <sheetFormatPr defaultColWidth="14.42578125" defaultRowHeight="15" x14ac:dyDescent="0.25"/>
  <cols>
    <col min="1" max="1" width="5.140625" style="158" customWidth="1"/>
    <col min="2" max="2" width="52" style="158" customWidth="1"/>
    <col min="3" max="3" width="38.5703125" style="158" customWidth="1"/>
    <col min="4" max="4" width="22" style="158" customWidth="1"/>
    <col min="5" max="5" width="15.42578125" style="158" customWidth="1"/>
    <col min="6" max="6" width="19.7109375" style="158" bestFit="1" customWidth="1"/>
    <col min="7" max="7" width="14.42578125" style="158" customWidth="1"/>
    <col min="8" max="8" width="8.7109375" style="158" customWidth="1"/>
    <col min="9" max="9" width="8.7109375" style="1" customWidth="1"/>
    <col min="10" max="16384" width="14.42578125" style="1"/>
  </cols>
  <sheetData>
    <row r="1" spans="1:8" x14ac:dyDescent="0.25">
      <c r="A1" s="149" t="s">
        <v>10</v>
      </c>
      <c r="B1" s="150"/>
      <c r="C1" s="150"/>
      <c r="D1" s="150"/>
      <c r="E1" s="150"/>
      <c r="F1" s="150"/>
      <c r="G1" s="150"/>
    </row>
    <row r="2" spans="1:8" s="5" customFormat="1" ht="20.25" x14ac:dyDescent="0.25">
      <c r="A2" s="151" t="s">
        <v>32</v>
      </c>
      <c r="B2" s="151"/>
      <c r="C2" s="151"/>
      <c r="D2" s="151"/>
      <c r="E2" s="151"/>
      <c r="F2" s="151"/>
      <c r="G2" s="151"/>
      <c r="H2" s="251"/>
    </row>
    <row r="3" spans="1:8" s="5" customFormat="1" ht="20.25" x14ac:dyDescent="0.25">
      <c r="A3" s="44" t="str">
        <f>'Информация о Чемпионате'!B4</f>
        <v>Итоговый (межрегиональный) этап Чемпионата по профессиональному мастерству "Профессионалы" в 2025 г</v>
      </c>
      <c r="B3" s="44"/>
      <c r="C3" s="44"/>
      <c r="D3" s="44"/>
      <c r="E3" s="44"/>
      <c r="F3" s="44"/>
      <c r="G3" s="44"/>
      <c r="H3" s="10"/>
    </row>
    <row r="4" spans="1:8" s="5" customFormat="1" ht="20.25" x14ac:dyDescent="0.25">
      <c r="A4" s="151" t="s">
        <v>33</v>
      </c>
      <c r="B4" s="151"/>
      <c r="C4" s="151"/>
      <c r="D4" s="151"/>
      <c r="E4" s="151"/>
      <c r="F4" s="151"/>
      <c r="G4" s="151"/>
      <c r="H4" s="251"/>
    </row>
    <row r="5" spans="1:8" ht="20.25" x14ac:dyDescent="0.25">
      <c r="A5" s="48" t="str">
        <f>'Информация о Чемпионате'!B3</f>
        <v>Агрономия</v>
      </c>
      <c r="B5" s="48"/>
      <c r="C5" s="48"/>
      <c r="D5" s="48"/>
      <c r="E5" s="48"/>
      <c r="F5" s="48"/>
      <c r="G5" s="48"/>
      <c r="H5" s="11"/>
    </row>
    <row r="6" spans="1:8" ht="20.25" x14ac:dyDescent="0.25">
      <c r="A6" s="45" t="s">
        <v>15</v>
      </c>
      <c r="B6" s="104"/>
      <c r="C6" s="104"/>
      <c r="D6" s="104"/>
      <c r="E6" s="104"/>
      <c r="F6" s="104"/>
      <c r="G6" s="104"/>
    </row>
    <row r="7" spans="1:8" ht="48" customHeight="1" x14ac:dyDescent="0.25">
      <c r="A7" s="18" t="s">
        <v>6</v>
      </c>
      <c r="B7" s="18" t="s">
        <v>5</v>
      </c>
      <c r="C7" s="18" t="s">
        <v>4</v>
      </c>
      <c r="D7" s="18" t="s">
        <v>3</v>
      </c>
      <c r="E7" s="18" t="s">
        <v>2</v>
      </c>
      <c r="F7" s="18" t="s">
        <v>1</v>
      </c>
      <c r="G7" s="18" t="s">
        <v>16</v>
      </c>
    </row>
    <row r="8" spans="1:8" s="12" customFormat="1" ht="22.5" customHeight="1" x14ac:dyDescent="0.25">
      <c r="A8" s="252">
        <v>1</v>
      </c>
      <c r="B8" s="253" t="s">
        <v>158</v>
      </c>
      <c r="C8" s="252" t="s">
        <v>262</v>
      </c>
      <c r="D8" s="26" t="s">
        <v>153</v>
      </c>
      <c r="E8" s="252">
        <v>1</v>
      </c>
      <c r="F8" s="252" t="s">
        <v>95</v>
      </c>
      <c r="G8" s="28"/>
      <c r="H8" s="158"/>
    </row>
    <row r="9" spans="1:8" s="12" customFormat="1" ht="43.5" customHeight="1" x14ac:dyDescent="0.25">
      <c r="A9" s="252">
        <v>2</v>
      </c>
      <c r="B9" s="253" t="s">
        <v>263</v>
      </c>
      <c r="C9" s="252" t="s">
        <v>264</v>
      </c>
      <c r="D9" s="26" t="s">
        <v>153</v>
      </c>
      <c r="E9" s="252">
        <v>1</v>
      </c>
      <c r="F9" s="252" t="s">
        <v>95</v>
      </c>
      <c r="G9" s="28"/>
      <c r="H9" s="158"/>
    </row>
    <row r="10" spans="1:8" s="6" customFormat="1" ht="22.5" customHeight="1" x14ac:dyDescent="0.25">
      <c r="A10" s="21">
        <v>3</v>
      </c>
      <c r="B10" s="254" t="s">
        <v>324</v>
      </c>
      <c r="C10" s="21" t="s">
        <v>325</v>
      </c>
      <c r="D10" s="26" t="s">
        <v>153</v>
      </c>
      <c r="E10" s="252">
        <v>1</v>
      </c>
      <c r="F10" s="252" t="s">
        <v>95</v>
      </c>
      <c r="G10" s="21"/>
      <c r="H10" s="255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Жосан Дарья Андреевна</cp:lastModifiedBy>
  <dcterms:created xsi:type="dcterms:W3CDTF">2023-01-11T12:24:27Z</dcterms:created>
  <dcterms:modified xsi:type="dcterms:W3CDTF">2025-04-08T09:15:00Z</dcterms:modified>
</cp:coreProperties>
</file>