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Агрономия (Юниоры)\"/>
    </mc:Choice>
  </mc:AlternateContent>
  <xr:revisionPtr revIDLastSave="0" documentId="13_ncr:1_{23FA8C3E-4D2A-4C96-81B8-17100F8A75CD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Информация о Чемпионате" sheetId="8" r:id="rId1"/>
    <sheet name="Общая инфраструктура" sheetId="4" r:id="rId2"/>
    <sheet name="Расходные материалы" sheetId="5" r:id="rId3"/>
    <sheet name="Рабочее место конкурсантов" sheetId="1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5" l="1"/>
  <c r="G38" i="5"/>
  <c r="G37" i="5"/>
  <c r="G36" i="5"/>
  <c r="G35" i="5"/>
  <c r="G34" i="5"/>
  <c r="G33" i="5"/>
  <c r="G26" i="5"/>
  <c r="G24" i="5"/>
  <c r="G18" i="5"/>
  <c r="G48" i="1" l="1"/>
  <c r="G35" i="1"/>
  <c r="G34" i="1"/>
  <c r="G33" i="1"/>
  <c r="G36" i="4"/>
  <c r="G34" i="4"/>
  <c r="G33" i="4"/>
  <c r="H43" i="5"/>
  <c r="G43" i="5"/>
  <c r="H44" i="5"/>
  <c r="H46" i="5"/>
  <c r="H35" i="5"/>
  <c r="H34" i="5"/>
  <c r="H33" i="5"/>
  <c r="H31" i="5"/>
  <c r="H24" i="5"/>
  <c r="H19" i="5"/>
  <c r="H18" i="5"/>
  <c r="G42" i="5"/>
  <c r="G41" i="5"/>
  <c r="G39" i="5"/>
  <c r="G32" i="5"/>
  <c r="G22" i="5"/>
  <c r="G19" i="5"/>
  <c r="G49" i="4"/>
  <c r="G65" i="5"/>
  <c r="G64" i="5"/>
  <c r="G59" i="5"/>
  <c r="G57" i="5"/>
  <c r="G56" i="5"/>
  <c r="G54" i="5"/>
  <c r="G63" i="5"/>
  <c r="G62" i="5"/>
  <c r="G61" i="5"/>
  <c r="G60" i="5"/>
  <c r="G58" i="5"/>
  <c r="G55" i="5"/>
  <c r="G93" i="4"/>
  <c r="G91" i="4"/>
  <c r="A5" i="7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<sst xmlns="http://schemas.openxmlformats.org/spreadsheetml/2006/main" count="874" uniqueCount="347">
  <si>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</si>
  <si>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</si>
  <si>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</si>
  <si>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</si>
  <si>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</si>
  <si>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</si>
  <si>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</si>
  <si>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</si>
  <si>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</si>
  <si>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</si>
  <si>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</si>
  <si>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</si>
  <si>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</si>
  <si>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</si>
  <si>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</si>
  <si>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</si>
  <si>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</si>
  <si>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</si>
  <si>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</si>
  <si>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</si>
  <si>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</si>
  <si>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</si>
  <si>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</si>
  <si>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</si>
  <si>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</si>
  <si>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</si>
  <si>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</si>
  <si>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</si>
  <si>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</si>
  <si>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</si>
  <si>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</si>
  <si>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</si>
  <si>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</si>
  <si>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</si>
  <si>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</si>
  <si>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</si>
  <si>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</si>
  <si>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</si>
  <si>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</si>
  <si>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</si>
  <si>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</si>
  <si>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</si>
  <si>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 xml:space="preserve">Складское помещение </t>
  </si>
  <si>
    <t>Технический администратор площадки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</si>
  <si>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</si>
  <si>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</si>
  <si>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</si>
  <si>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</si>
  <si>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</si>
  <si>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Количество экспертов (ГЭ+ЭН+ИЭ+РГО) + ТАП</t>
  </si>
  <si>
    <t>РГО - руководитель группы оценки</t>
  </si>
  <si>
    <t>Количество конкурсантов</t>
  </si>
  <si>
    <t xml:space="preserve">Количество конкурсантов: </t>
  </si>
  <si>
    <t>Количество экспертов (ЭН+ГЭ+ИЭ+РГО) + ТАП:</t>
  </si>
  <si>
    <t>Московская область</t>
  </si>
  <si>
    <t>Площадь зоны: не менее 80 кв.м.</t>
  </si>
  <si>
    <t xml:space="preserve">Освещение: Допустимо верхнее искусственное освещение ( не менее 400 люкс) </t>
  </si>
  <si>
    <t xml:space="preserve">Электричество: 220 подключения к сети  по (220 Вольт и 380 Вольт)	</t>
  </si>
  <si>
    <t>Покрытие пола: ковролин  - 80 кв.м на всю зону</t>
  </si>
  <si>
    <t>Подведение/ отведение ГХВС (при необходимости): требуется</t>
  </si>
  <si>
    <t>Подведение сжатого воздуха (при необходимости): не требуется</t>
  </si>
  <si>
    <t>оборудование</t>
  </si>
  <si>
    <t xml:space="preserve">шт ( на 1 раб.место) </t>
  </si>
  <si>
    <t xml:space="preserve">Ноутбук </t>
  </si>
  <si>
    <t>Процессор не ниже Core i3, Оперативная память не ниже 4GB, колличество портов USB не менее 3х, Операционная система Windows 7 или выше.</t>
  </si>
  <si>
    <t>Оборудование IT</t>
  </si>
  <si>
    <t>Инструмент</t>
  </si>
  <si>
    <t>Компактное МФУ с фронтальными чернильными ёмкостями и возможностью печати и сканирования по Wi-Fi предназначено для сверхэкономичной печати цветных документов. Имеется функция печати фото формата 10×15 без полей. Скорость печати: до 33 стр./мин. Комплект чернил рассчитан на печать до 7500 цветных и 4500 ч/б документов формата А4.</t>
  </si>
  <si>
    <t>Пинцет</t>
  </si>
  <si>
    <t>Чаши Петри</t>
  </si>
  <si>
    <t>Лоток прямоугольный</t>
  </si>
  <si>
    <t>Разрешение экрана: 3440x1440
Диагональ: 34 "
Тип матрицы: VA
Частота обновления: 100 Гц
Яркость: 250 кд/кв.м</t>
  </si>
  <si>
    <t>Калькулятор</t>
  </si>
  <si>
    <t>программное обеспечение</t>
  </si>
  <si>
    <t>шт (на 1 раб.место)</t>
  </si>
  <si>
    <t>Совочек  предназначен для лабораторных работ при определении засоренности зерна.</t>
  </si>
  <si>
    <t>Совочек лабораторный</t>
  </si>
  <si>
    <t xml:space="preserve">Весы лабораторные </t>
  </si>
  <si>
    <t>шт</t>
  </si>
  <si>
    <t xml:space="preserve">pH-метр лабораторный </t>
  </si>
  <si>
    <t>Диапазон измерения pH/мВ-0.00…14,00/ -1999…1999. Точность измерения pH/мВ-±0,01/ ±1. Диапазон температуры °C / разрешение--5,0 ... 105,0 / 0,1. Автоматическая калибровка-1, 2 или 3 точки с возможностью выбора из 10 хранящихся в памяти прибора буферных растворов. Дисплей жидкокристаллический  высокого разрешения. ПитаниеСтандартное питание 230В/50Гц или от четыренх стандартных батарей типа АА.</t>
  </si>
  <si>
    <t>Комплект сит СП для почвы</t>
  </si>
  <si>
    <t xml:space="preserve">Размер ячейки, мм 0,1; 0,25; 0,5; 1; 2. Тип просеивающего элемента 0,1...0,5 - Сетка. Материал просеивающего элемента нержавеющая сталь. Размер обечайки, мм-120.Высота обечайки, мм-38.  Вес, кг, не более-2,3.
</t>
  </si>
  <si>
    <t>Лабораторная магнитная мешалка</t>
  </si>
  <si>
    <t>Цифровая платформа точного земледелия</t>
  </si>
  <si>
    <t>Цифровая программа точного земледелия "АгроМон"</t>
  </si>
  <si>
    <t xml:space="preserve">Стол лабораторный </t>
  </si>
  <si>
    <t>Рабочая поверхность: химически стойкий пластик.
Габариты стола в собранном виде (Ш×Г×В): 1500×700×800 мм.</t>
  </si>
  <si>
    <t>Мебель</t>
  </si>
  <si>
    <t xml:space="preserve">Стул </t>
  </si>
  <si>
    <t>Площадь зоны: не менее 8 кв.м.</t>
  </si>
  <si>
    <t>Покрытие пола: линолеум  - 8 м2 на всю зону</t>
  </si>
  <si>
    <t>Подведение/ отведение ГХВС (при необходимости) : не требуется</t>
  </si>
  <si>
    <t>Стол</t>
  </si>
  <si>
    <t>Стол-парта нерегулируемая. Металлокаркас окрашен износостойкой порошковой краской. Предназначена для школ и других учебных заведений.Размеры (ВхШхГ): 750х1200х500 мм.2-местная.Столешница ЛДСП: толщина 16 мм, кромка - ПВХ 2 мм.Крючки для портфелей.Каркас: из труб прямоугольного сечения.Каркас окрашен серой полимерной порошковой краской.Поставляется в разобранном виде.Фурнитура и инструкция по сборке - в комплекте.</t>
  </si>
  <si>
    <t>Мусорная корзина</t>
  </si>
  <si>
    <t xml:space="preserve">шт  </t>
  </si>
  <si>
    <t>1200x730x760 мм</t>
  </si>
  <si>
    <t xml:space="preserve">шт </t>
  </si>
  <si>
    <t xml:space="preserve">Вешалка </t>
  </si>
  <si>
    <t>Металлические локеры</t>
  </si>
  <si>
    <t>Сетевой фильтр</t>
  </si>
  <si>
    <t xml:space="preserve">Сетевой фильтр с шестью розетками </t>
  </si>
  <si>
    <t>Прибор</t>
  </si>
  <si>
    <t>Пластиковая</t>
  </si>
  <si>
    <t>Инвентарь</t>
  </si>
  <si>
    <t>Площадь зоны: не менее 13 кв.м.</t>
  </si>
  <si>
    <t>Освещение: верхнее искусственное освещение 400 люкс</t>
  </si>
  <si>
    <t>Интернет : Подключение  ноутбуков к беспроводному интернету</t>
  </si>
  <si>
    <t>Электричество: 220 Вольт</t>
  </si>
  <si>
    <t>Покрытие пола: линолеум/плитка  - не менее 13 кв.м.</t>
  </si>
  <si>
    <t>Подведение/ отведение ГХВС (при необходимости): не требуется</t>
  </si>
  <si>
    <t>Расходный материал</t>
  </si>
  <si>
    <t>Офисный стол</t>
  </si>
  <si>
    <t xml:space="preserve"> </t>
  </si>
  <si>
    <t>Тип Офисный стул
Ширина 57см
Глубина 53 см
Высота  78,5см</t>
  </si>
  <si>
    <t>Аптечка</t>
  </si>
  <si>
    <t>Аптечка общего назначения: р-р йода 5%, р-р перекиси водорода 3%, Бинт 7х14 стерильный, Вата стерильная 50 г. и т.д.</t>
  </si>
  <si>
    <t>Охрана труда</t>
  </si>
  <si>
    <t>Огнетушитель</t>
  </si>
  <si>
    <t>углекислотный огнетушитель</t>
  </si>
  <si>
    <t>Халат медицинский</t>
  </si>
  <si>
    <t>медицинский</t>
  </si>
  <si>
    <t xml:space="preserve">Перчатки </t>
  </si>
  <si>
    <t>виниловые</t>
  </si>
  <si>
    <t>Освещение: верхнее искусственное освещение 200 люкс</t>
  </si>
  <si>
    <t>Интернет : не требуется</t>
  </si>
  <si>
    <t>Электричество: подключение к сети  не требуется</t>
  </si>
  <si>
    <t>Покрытие пола: линолеум  - 10,4 кв.м на всю зону</t>
  </si>
  <si>
    <t>Вредители сельскохозяйственных культур</t>
  </si>
  <si>
    <t>Ножницы</t>
  </si>
  <si>
    <t>Сорные растения</t>
  </si>
  <si>
    <t>Торф</t>
  </si>
  <si>
    <t>Песок</t>
  </si>
  <si>
    <t>Перегной</t>
  </si>
  <si>
    <t>Калька</t>
  </si>
  <si>
    <t>Буферные растворы</t>
  </si>
  <si>
    <t>Мерный цилиндр</t>
  </si>
  <si>
    <t>Контейнер пластиковый</t>
  </si>
  <si>
    <t>пластиковая</t>
  </si>
  <si>
    <t>Влажные салфетки</t>
  </si>
  <si>
    <t>уп.</t>
  </si>
  <si>
    <t xml:space="preserve">Бумага для офисной техники </t>
  </si>
  <si>
    <t>белая, 500 листов</t>
  </si>
  <si>
    <t>канцелярские длина 195 мм, острокнечные</t>
  </si>
  <si>
    <t>Шариковые ручки</t>
  </si>
  <si>
    <t>синяя шариковая</t>
  </si>
  <si>
    <t xml:space="preserve">Скрепки </t>
  </si>
  <si>
    <t>Металлические оцинкованные 28 мм</t>
  </si>
  <si>
    <t xml:space="preserve">Степлер </t>
  </si>
  <si>
    <t xml:space="preserve"> до 25 листов </t>
  </si>
  <si>
    <t xml:space="preserve">Скобы для степлера </t>
  </si>
  <si>
    <t>N24/6  оцинкованные</t>
  </si>
  <si>
    <t>Планшет-папка</t>
  </si>
  <si>
    <t>Папка регистр</t>
  </si>
  <si>
    <t>А4</t>
  </si>
  <si>
    <t xml:space="preserve">Клейкие закладки </t>
  </si>
  <si>
    <t>Пластиковые 5 цветов по 20 листов 12х45 мм</t>
  </si>
  <si>
    <t>Корректирующая лента</t>
  </si>
  <si>
    <t xml:space="preserve"> 5 мм x 5 м</t>
  </si>
  <si>
    <t>Файлы А4</t>
  </si>
  <si>
    <t>формат А4 по 100 шт в упаковке</t>
  </si>
  <si>
    <t>Папка скоросшиватель</t>
  </si>
  <si>
    <t>Формат А4</t>
  </si>
  <si>
    <t xml:space="preserve">виниловые </t>
  </si>
  <si>
    <t>Медицинский халат</t>
  </si>
  <si>
    <t>Халат медицинский—защитить работника и его платье от загрязнения.</t>
  </si>
  <si>
    <t>л (на 1 человека)</t>
  </si>
  <si>
    <t>рулон ( на 1 раб.место)</t>
  </si>
  <si>
    <t>Бумажные полотенца</t>
  </si>
  <si>
    <t>НПВ, г 3000
НмПВ, г 5
Дискретность, г 0,1
Класс точности Высокий (II)
Дисплей Жидкокристаллический
Калибровка Внешняя3 кг F2
Размер платформы, мм Ø 123
Интерфейс RS-232C
Габаритные размеры, ШхГхВ, мм 280×250х65.</t>
  </si>
  <si>
    <t xml:space="preserve">Высококачественный стереомикроскоп для профессионального применения. Позволяет изучать объекты в проходящем и отраженном свете.Снабжен тринокулярной насадкой – она позволяет параллельно с визуальными наблюдениями вести фотофиксацию изображения или демонстрировать его на экране большой группе людей. </t>
  </si>
  <si>
    <t>Микроскоп тринокулярный</t>
  </si>
  <si>
    <t>Предметное стекло</t>
  </si>
  <si>
    <t>Покровное стекло</t>
  </si>
  <si>
    <t>Шиповник</t>
  </si>
  <si>
    <t>Лук</t>
  </si>
  <si>
    <t>Дистиллированная вода</t>
  </si>
  <si>
    <t>Химические стаканы</t>
  </si>
  <si>
    <t>Марлевые салфетки</t>
  </si>
  <si>
    <t xml:space="preserve">Химические стаканы </t>
  </si>
  <si>
    <t xml:space="preserve">Почва </t>
  </si>
  <si>
    <t>Фарфоровая ступка</t>
  </si>
  <si>
    <t>Пестик</t>
  </si>
  <si>
    <t>Почвосмесь</t>
  </si>
  <si>
    <t>Цветочные культуры</t>
  </si>
  <si>
    <t xml:space="preserve">Семена цветочных культур </t>
  </si>
  <si>
    <t>однолетние цветочные культуры</t>
  </si>
  <si>
    <t>Цветные карандаши</t>
  </si>
  <si>
    <t>Палетка</t>
  </si>
  <si>
    <t>Ящик для рассады</t>
  </si>
  <si>
    <t>Лейка</t>
  </si>
  <si>
    <t>Калий хлористый</t>
  </si>
  <si>
    <t>фарфоровый</t>
  </si>
  <si>
    <t>фарфоровая</t>
  </si>
  <si>
    <t>Объем 100 мл</t>
  </si>
  <si>
    <t>химическая посуда</t>
  </si>
  <si>
    <t>лабораторная препарировальная прямая</t>
  </si>
  <si>
    <t>Скальпель</t>
  </si>
  <si>
    <t>Пипетка</t>
  </si>
  <si>
    <t>Стекло предметное 1,0-1,2 мм</t>
  </si>
  <si>
    <t>Стекло покровное 0,17 мм(100шт.)</t>
  </si>
  <si>
    <t>Фильтровальная бумага</t>
  </si>
  <si>
    <t>Фильтровальная бумага предназначена для процессов фильтрования</t>
  </si>
  <si>
    <t>Вода дистиллированная произведена по технологии, основой которой является 2-х ступенчатый обратный осмос - 100% дистиллят.</t>
  </si>
  <si>
    <t>корни бобовых растений с клубеньковыми бактериями</t>
  </si>
  <si>
    <t>Калька для чертежных и дизайнерских работ в папке</t>
  </si>
  <si>
    <t>торфяной грунт</t>
  </si>
  <si>
    <t>речной</t>
  </si>
  <si>
    <t>окультуренная</t>
  </si>
  <si>
    <t>почвенная смесь для рассады</t>
  </si>
  <si>
    <t>комнатные цветочные культуры</t>
  </si>
  <si>
    <t>12 цветов</t>
  </si>
  <si>
    <t>химически чистый</t>
  </si>
  <si>
    <t>Комплект буферных растворов</t>
  </si>
  <si>
    <t>Салфетки дезинфицирующие</t>
  </si>
  <si>
    <t>Бумажные полотенца одно и двуслойные</t>
  </si>
  <si>
    <t>расходные материалы</t>
  </si>
  <si>
    <t>шт (на 1 человека)</t>
  </si>
  <si>
    <t xml:space="preserve">упаковка  ( на 1 раб.место) </t>
  </si>
  <si>
    <t>лист (на 1 человека)</t>
  </si>
  <si>
    <t xml:space="preserve">кг ( на 1 раб.место) </t>
  </si>
  <si>
    <t xml:space="preserve">гр ( на 1 человека) </t>
  </si>
  <si>
    <t xml:space="preserve">комплект ( на 1 раб.место) </t>
  </si>
  <si>
    <t xml:space="preserve">рулон ( на 1 раб.место) </t>
  </si>
  <si>
    <t>Пластиковые стаканы</t>
  </si>
  <si>
    <t>Видеоокуляр</t>
  </si>
  <si>
    <t>Цифровая камера, разработанная специально для использования с микроскопами с учетом их специфических особенностей. ToupCam использует для захвата изображения CMOS сенсор высокого разрешения</t>
  </si>
  <si>
    <t>Стеклянная палочка</t>
  </si>
  <si>
    <t>Палочка стеклянная используется для перемешивания веществ в химической посуде. Для предохранения посуды от случайного растрескивания при перемешивании веществ</t>
  </si>
  <si>
    <t>Разделочная доска</t>
  </si>
  <si>
    <t>Веник с совком</t>
  </si>
  <si>
    <t>Корзина для мусора</t>
  </si>
  <si>
    <t>Площадь зоны: не менее 10,4 кв.м.</t>
  </si>
  <si>
    <t>Стаканы Clever Paper, для рассады, одноразовые, 200мл, прозрачные</t>
  </si>
  <si>
    <t>шт (на 1 рабочее место)</t>
  </si>
  <si>
    <t>Канцелярский нож</t>
  </si>
  <si>
    <t>Стоимость оборудования на 1 конкурсанта</t>
  </si>
  <si>
    <t>https://www.komus.ru/katalog/otraslevye-predlozheniya/meditsina/raskhodnye-materialy-dlya-laboratorii-i-analizov/laboratornye-stekla-predmetnye-i-pokrovnye/steklo-predmetnoe-75-kh-25-mm-tolshhina-1-1-mm-so-shlifovannymi-krayami-i-poloskoj-72-shtuki-v-upakovke-/p/1656635/</t>
  </si>
  <si>
    <t>https://www.komus.ru/katalog/otraslevye-predlozheniya/meditsina/raskhodnye-materialy-dlya-laboratorii-i-analizov/laboratornye-stekla-predmetnye-i-pokrovnye/steklo-pokrovnoe-24kh24mm-1000sht-up-12003316/p/624293/</t>
  </si>
  <si>
    <t>https://www.komus.ru/katalog/otraslevye-predlozheniya/meditsina/raskhodnye-materialy-dlya-laboratorii-i-analizov/laboratornaya-posuda-i-prinadlezhnosti/banki-butylki-kolby-laboratornye/kolba-konicheskaya-s-deleniyami-kn-3-1000-42/p/1779261/</t>
  </si>
  <si>
    <t>https://www.komus.ru/katalog/tovary-dlya-dachi-i-sada/udobreniya-i-grunty/udobrenie-torf-verkhovoj-nejtralizovannyj-piter-pit-agro-50-l/p/1797387/</t>
  </si>
  <si>
    <t>кг ( на 1 раб.место) 50л-около 15 кг</t>
  </si>
  <si>
    <t>https://ozon.ru/t/j9lBvQt</t>
  </si>
  <si>
    <t>https://ozon.ru/t/MuyhkmQ</t>
  </si>
  <si>
    <t>https://www.komus.ru/katalog/tovary-dlya-dachi-i-sada/udobreniya-i-grunty/grunt-dlya-dekorativno-listvennykh-rastenij-fasko-tsvetochnoe-schaste-5-l/p/990731/</t>
  </si>
  <si>
    <t>https://www.komus.ru/katalog/khozyajstvennye-tovary/salfetki/salfetki-vlazhnye-dlya-lichnoj-gigieny/vlazhnye-salfetki-universalnye-aura-family-200-shtuk-v-upakovke/p/836671/</t>
  </si>
  <si>
    <t>https://www.komus.ru/katalog/khozyajstvennye-tovary/bumazhnye-polotentsa/polotentsa-bytovye/polotentsa-bumazhnye-luscan-2-slojnye-belye-8-rulonov-po-12-5-metrov/p/1178130/</t>
  </si>
  <si>
    <t>Бактериологическая петля с препаровальной иглой стерильная</t>
  </si>
  <si>
    <t>https://www.komus.ru/katalog/otraslevye-predlozheniya/meditsina/raskhodnye-materialy-dlya-laboratorii-i-analizov/laboratornye-palochki-lopatochki-shpateli/petlya-sterilnaya-s-igloj-10-mkl-20-shtuk-v-upakovke-/p/1400578/</t>
  </si>
  <si>
    <t>Чашка Петри</t>
  </si>
  <si>
    <t>https://www.komus.ru/katalog/otraslevye-predlozheniya/meditsina/raskhodnye-materialy-dlya-laboratorii-i-analizov/laboratornaya-posuda-i-prinadlezhnosti/chashki-petri/chashka-petri-perint-sterilnaya-diametr-90-mm-20-shtuk-v-upakovke-/p/1802663/</t>
  </si>
  <si>
    <t>https://www.komus.ru/katalog/katalog-instrumentov/avtotovary/distillirovannaya-voda/voda-distillirovannaya-atlantida-5-l-4-shtuki-v-upakovke-/p/2159380/?from=block-123-0_4&amp;qid=6500673380-0-4</t>
  </si>
  <si>
    <t xml:space="preserve">Муниципальное бюджетное общеобразовательное учреждение Школа "КвантУм" имени Героя Советского Союза Василия Фабричнова </t>
  </si>
  <si>
    <t>Московская область, го Одинцово, с Ершово, д.6а</t>
  </si>
  <si>
    <t>16.04.2025-27.04.2025</t>
  </si>
  <si>
    <t xml:space="preserve">Чернова Мария Дмитриевна </t>
  </si>
  <si>
    <t>8909 905-25-52</t>
  </si>
  <si>
    <t>chernovamd@schoolquantum.ru</t>
  </si>
  <si>
    <t xml:space="preserve">Яковенко Оксана Николаевна </t>
  </si>
  <si>
    <t>yakovenkoon@schoolquantum.ru</t>
  </si>
  <si>
    <t>Интерактивная доска</t>
  </si>
  <si>
    <t>Интерактивная панель</t>
  </si>
  <si>
    <t xml:space="preserve">Часы настенные </t>
  </si>
  <si>
    <t>гербарий</t>
  </si>
  <si>
    <t>Корни различных бобовых растений</t>
  </si>
  <si>
    <t>Колба коническая</t>
  </si>
  <si>
    <t xml:space="preserve">Размеры </t>
  </si>
  <si>
    <t>пакеты для мусора</t>
  </si>
  <si>
    <t>Бактериологическая петля для посева микробных культур в пробирке одноразовый</t>
  </si>
  <si>
    <t>шт ( на 1 раб.место)</t>
  </si>
  <si>
    <t>МФУ (цветной)</t>
  </si>
  <si>
    <t>пластиковый, цвет красный.
Каркас крашенный. Стул к металлическим каркасом, окрашенный. Нагрузка на стул - 120 кг.</t>
  </si>
  <si>
    <t>Стол ученический</t>
  </si>
  <si>
    <t>Высота цифр 50 мм</t>
  </si>
  <si>
    <t>Шкаф для одежды</t>
  </si>
  <si>
    <t>шкаф для одежды</t>
  </si>
  <si>
    <t xml:space="preserve">1200x730x760 мм, Стол-парта нерегулируемая. Металлокаркас окрашен износостойкой порошковой краской. </t>
  </si>
  <si>
    <t>Мини лабораторная магнитная мешалка , 1800 об/мин</t>
  </si>
  <si>
    <t xml:space="preserve">Одноразовых стаканов гриникс, объем 350 мл  </t>
  </si>
  <si>
    <t xml:space="preserve">Одноразовых стаканов гриникс, объем 350 мл </t>
  </si>
  <si>
    <t>рыхлая, однородная масса тёмного цвета,</t>
  </si>
  <si>
    <t>уп</t>
  </si>
  <si>
    <t>8926 543-65-46</t>
  </si>
  <si>
    <t>Моноблок</t>
  </si>
  <si>
    <t xml:space="preserve">МФУ </t>
  </si>
  <si>
    <t>Чайник электрический</t>
  </si>
  <si>
    <t>прибор</t>
  </si>
  <si>
    <t>Питьевая вода бутилированная</t>
  </si>
  <si>
    <t>Вода питьевая в пластиковых бутылках 5 л</t>
  </si>
  <si>
    <t>Фуксин</t>
  </si>
  <si>
    <t>Краситель</t>
  </si>
  <si>
    <t>мл (на 1 раб.место)</t>
  </si>
  <si>
    <t>Каталог семян</t>
  </si>
  <si>
    <t>Каталог цветов</t>
  </si>
  <si>
    <t>Пинцет — специализированный ручной инструмент, который упрощает работу с предметами небольших размеров.</t>
  </si>
  <si>
    <t>Чашка Петри — прозрачный лабораторный сосуд в форме невысокого плоского цилиндра</t>
  </si>
  <si>
    <t>Предметное стекло — это небольшая и тонкая пластинка прямоугольной формы, сделанная из стекла или пластика. На ней размещают образцы для исследований. Стекло предметное 1,0-1,2 мм</t>
  </si>
  <si>
    <t>Покровное стекло — это тонкая стеклянная пластинка, которая служит для покрывания размещённого на предметном стекле образца.Стекло покровное 0,17 мм(100шт.)</t>
  </si>
  <si>
    <t>Пипетка — инструмент для измерения объёма жидкости, пластиковая</t>
  </si>
  <si>
    <t xml:space="preserve"> Лабораторный лоток — специализированная посуда, которая используется в лабораториях  Ппластиковый.</t>
  </si>
  <si>
    <t>Лабораторные ступка - это один из основных видов фарфоровой лабораторной посуды</t>
  </si>
  <si>
    <t xml:space="preserve">Линейка </t>
  </si>
  <si>
    <t>Линейка — простейшее средство измерений,  представляющее собой узкую деревянную, пластмассовую или стальную пластину.</t>
  </si>
  <si>
    <t>Фарфоровый пестик — лабораторная посуда, предназначенная для измельчения твёрдых веществ и тщательного перемешивания сыпучих веществ.</t>
  </si>
  <si>
    <t>Каталог семян — это список различных видов семян, который может включать их описание.</t>
  </si>
  <si>
    <t>Каталог цветов — это подборка растений с краткой информацией и характеристиками.</t>
  </si>
  <si>
    <t>Плод шиповник — род растений семейства Розовые</t>
  </si>
  <si>
    <t>Лук — род двулетних и многолетних травянистых растений, натуральные образцы</t>
  </si>
  <si>
    <t>Марлевые салфетки -  изделие из хлопчатобумажной ткани из редко сплетённых нитей (марли)</t>
  </si>
  <si>
    <t>Насекомые, животные, повреждающие культурные растения или вызывающие их гибел</t>
  </si>
  <si>
    <t>Инструмент для расчётов на работе, учёбе или дома. 12 разрядный</t>
  </si>
  <si>
    <t>Лабораторная посуда, которая представляет собой сосуд с широким дном и стенками, объем 1000 мл</t>
  </si>
  <si>
    <t>Лабораторная посуда, объем 100 мл</t>
  </si>
  <si>
    <t>Лабораторная посуда, которая представляет собой сосуд с широким дном и стенками, объем 250 мл</t>
  </si>
  <si>
    <t>Лабораторная посуда, которая представляет собой сосуд с широким дном и стенками, объем 100 мл</t>
  </si>
  <si>
    <t>Контейнеры, изготовленные исключительно или частично из пластика.объем 5 л</t>
  </si>
  <si>
    <t>Контейнеры, изготовленные исключительно или частично из пластика.объем 3 л</t>
  </si>
  <si>
    <t>Контейнеры, изготовленные исключительно или частично из пластика. объем 1 л</t>
  </si>
  <si>
    <t>Кристализатор</t>
  </si>
  <si>
    <t>Термопот</t>
  </si>
  <si>
    <t>Электронагревательный прибор</t>
  </si>
  <si>
    <t>Промывалка лабораторная широко применяется в лабораториях для ополаскивания различных емкостей.</t>
  </si>
  <si>
    <t>Лабораторная промывалка</t>
  </si>
  <si>
    <t>Кристаллизаторы широко применяются в химической, пищевой промышленности и др.</t>
  </si>
  <si>
    <t>шт на (1 ра.место)</t>
  </si>
  <si>
    <t>Савочек садовый</t>
  </si>
  <si>
    <t>Это мини-лопатка, которая используется при работе с почвой</t>
  </si>
  <si>
    <t>шт на (1 раб.место</t>
  </si>
  <si>
    <t>Лабораторная промывлка</t>
  </si>
  <si>
    <t>Совоччек садовый</t>
  </si>
  <si>
    <t>Якорь магнитный</t>
  </si>
  <si>
    <t>Якорь для магнитной мешалки — это перемешивающий элемент, посредством которого происходит смешивание сред.</t>
  </si>
  <si>
    <t>шт на (1 раб.место)</t>
  </si>
  <si>
    <t>шт на 1 раб.место)</t>
  </si>
  <si>
    <t>Прозрачная пластинка с нанесённой на неё сеткой линий (реже — точек)</t>
  </si>
  <si>
    <t>на 1,5 литра</t>
  </si>
  <si>
    <t xml:space="preserve">Нож канцелярский –  для точной и аккуратной работы. Он оснащён эргономичной рукояткой и острым сегментированным лезвием, ширина которого – 9 мм, а толщина – 0.35 мм. Такой инструмент </t>
  </si>
  <si>
    <t xml:space="preserve">Предмет  предназначенный для резания </t>
  </si>
  <si>
    <t>Для уборки помещения</t>
  </si>
  <si>
    <t>Инструмент для резания состоящий из двух крест-накрест соединённых лезвий с ручками в виде колец</t>
  </si>
  <si>
    <t>Емкость, в которой размещают большое количество сеянцев. Обычно ящики делают из пластмассы</t>
  </si>
  <si>
    <t> Инструмент, используемый для рассечения биологических тканей.</t>
  </si>
  <si>
    <t>Пипетка лабораторная</t>
  </si>
  <si>
    <t>Мерный или дозирующий сосуд, представляющий собой трубку, либо ёмкость с трубкой, имеющую конец (наконечник, кончик, носик) с небольшим отверстием</t>
  </si>
  <si>
    <t>Итоговый (межрегиональный) этап Чемпионата по профессиональному мастерству "Профессионалы" в 2025 г</t>
  </si>
  <si>
    <t>Агрономия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</si>
</sst>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</font>
    <font>
      <sz val="11"/>
      <name val="Calibri"/>
      <family val="2"/>
    </font>
    <font>
      <sz val="11"/>
      <name val="Times New Roman"/>
      <family val="1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</borders>
  <cellStyleXfs count="4">
    <xf numFmtId="0" fontId="0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203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7" fillId="0" borderId="0" xfId="1" applyFont="1"/>
    <xf numFmtId="0" fontId="1" fillId="0" borderId="0" xfId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1" fillId="0" borderId="0" xfId="1"/>
    <xf numFmtId="0" fontId="18" fillId="0" borderId="0" xfId="0" applyFont="1"/>
    <xf numFmtId="0" fontId="12" fillId="5" borderId="0" xfId="0" applyFont="1" applyFill="1" applyAlignment="1">
      <alignment horizontal="left" vertical="center" wrapText="1"/>
    </xf>
    <xf numFmtId="0" fontId="17" fillId="0" borderId="20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7" fillId="0" borderId="2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2" fillId="0" borderId="19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" fillId="0" borderId="0" xfId="1"/>
    <xf numFmtId="0" fontId="8" fillId="0" borderId="20" xfId="0" applyFont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left" vertical="center" wrapText="1"/>
    </xf>
    <xf numFmtId="0" fontId="8" fillId="5" borderId="20" xfId="0" applyFont="1" applyFill="1" applyBorder="1" applyAlignment="1">
      <alignment horizontal="left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8" fillId="5" borderId="0" xfId="0" applyFont="1" applyFill="1"/>
    <xf numFmtId="0" fontId="10" fillId="5" borderId="0" xfId="0" applyFont="1" applyFill="1"/>
    <xf numFmtId="0" fontId="8" fillId="0" borderId="20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19" fillId="0" borderId="18" xfId="0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/>
    </xf>
    <xf numFmtId="0" fontId="8" fillId="0" borderId="20" xfId="0" applyFont="1" applyBorder="1" applyAlignment="1">
      <alignment vertical="center" wrapText="1"/>
    </xf>
    <xf numFmtId="0" fontId="1" fillId="0" borderId="0" xfId="1"/>
    <xf numFmtId="0" fontId="2" fillId="0" borderId="15" xfId="0" applyFont="1" applyBorder="1" applyAlignment="1">
      <alignment vertical="center" wrapText="1"/>
    </xf>
    <xf numFmtId="0" fontId="2" fillId="0" borderId="22" xfId="1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9" fillId="0" borderId="22" xfId="1" applyFont="1" applyBorder="1" applyAlignment="1">
      <alignment horizontal="center" vertical="center" wrapText="1"/>
    </xf>
    <xf numFmtId="0" fontId="14" fillId="6" borderId="0" xfId="1" applyFont="1" applyFill="1" applyBorder="1" applyAlignment="1">
      <alignment horizontal="center" vertical="center" wrapText="1"/>
    </xf>
    <xf numFmtId="0" fontId="6" fillId="6" borderId="0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14" fillId="6" borderId="16" xfId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0" fontId="15" fillId="0" borderId="20" xfId="0" applyFont="1" applyBorder="1" applyAlignment="1">
      <alignment horizontal="right" vertical="center" wrapText="1"/>
    </xf>
    <xf numFmtId="0" fontId="23" fillId="0" borderId="20" xfId="2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4" fillId="3" borderId="21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right" vertical="center" wrapText="1"/>
    </xf>
    <xf numFmtId="0" fontId="2" fillId="0" borderId="0" xfId="1" applyFont="1" applyBorder="1" applyAlignment="1">
      <alignment vertical="center" wrapText="1"/>
    </xf>
    <xf numFmtId="0" fontId="1" fillId="0" borderId="0" xfId="1" applyBorder="1" applyAlignment="1">
      <alignment vertical="center" wrapText="1"/>
    </xf>
    <xf numFmtId="0" fontId="6" fillId="7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 wrapText="1"/>
    </xf>
    <xf numFmtId="0" fontId="1" fillId="0" borderId="0" xfId="1" applyAlignment="1">
      <alignment vertical="center" wrapText="1"/>
    </xf>
    <xf numFmtId="0" fontId="2" fillId="4" borderId="16" xfId="1" applyFont="1" applyFill="1" applyBorder="1" applyAlignment="1">
      <alignment horizontal="center" vertical="center" wrapText="1"/>
    </xf>
    <xf numFmtId="0" fontId="2" fillId="4" borderId="23" xfId="1" applyFont="1" applyFill="1" applyBorder="1" applyAlignment="1">
      <alignment horizontal="center" vertical="center" wrapText="1"/>
    </xf>
    <xf numFmtId="0" fontId="16" fillId="0" borderId="14" xfId="1" applyFont="1" applyBorder="1" applyAlignment="1">
      <alignment horizontal="left" vertical="center" wrapText="1"/>
    </xf>
    <xf numFmtId="0" fontId="9" fillId="0" borderId="13" xfId="1" applyFont="1" applyBorder="1" applyAlignment="1">
      <alignment vertical="center" wrapText="1"/>
    </xf>
    <xf numFmtId="0" fontId="9" fillId="0" borderId="12" xfId="1" applyFont="1" applyBorder="1" applyAlignment="1">
      <alignment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0" xfId="1" applyFont="1" applyAlignment="1">
      <alignment vertical="center" wrapText="1"/>
    </xf>
    <xf numFmtId="0" fontId="9" fillId="0" borderId="10" xfId="1" applyFont="1" applyBorder="1" applyAlignment="1">
      <alignment vertical="center" wrapText="1"/>
    </xf>
    <xf numFmtId="0" fontId="9" fillId="0" borderId="11" xfId="1" applyFont="1" applyFill="1" applyBorder="1" applyAlignment="1">
      <alignment horizontal="left" vertical="center" wrapText="1"/>
    </xf>
    <xf numFmtId="0" fontId="9" fillId="0" borderId="0" xfId="1" applyFont="1" applyFill="1" applyAlignment="1">
      <alignment vertical="center" wrapText="1"/>
    </xf>
    <xf numFmtId="0" fontId="9" fillId="0" borderId="10" xfId="1" applyFont="1" applyFill="1" applyBorder="1" applyAlignment="1">
      <alignment vertical="center" wrapText="1"/>
    </xf>
    <xf numFmtId="0" fontId="9" fillId="0" borderId="9" xfId="1" applyFont="1" applyBorder="1" applyAlignment="1">
      <alignment horizontal="left" vertical="center" wrapText="1"/>
    </xf>
    <xf numFmtId="0" fontId="9" fillId="0" borderId="8" xfId="1" applyFont="1" applyBorder="1" applyAlignment="1">
      <alignment vertical="center" wrapText="1"/>
    </xf>
    <xf numFmtId="0" fontId="9" fillId="0" borderId="7" xfId="1" applyFont="1" applyBorder="1" applyAlignment="1">
      <alignment vertical="center" wrapText="1"/>
    </xf>
    <xf numFmtId="0" fontId="8" fillId="5" borderId="20" xfId="0" applyFont="1" applyFill="1" applyBorder="1" applyAlignment="1">
      <alignment vertical="center" wrapText="1"/>
    </xf>
    <xf numFmtId="0" fontId="12" fillId="0" borderId="20" xfId="0" applyFont="1" applyBorder="1" applyAlignment="1">
      <alignment vertical="center" wrapText="1"/>
    </xf>
    <xf numFmtId="0" fontId="8" fillId="5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17" fillId="0" borderId="20" xfId="0" applyFont="1" applyBorder="1" applyAlignment="1">
      <alignment horizontal="left" vertical="center" wrapText="1"/>
    </xf>
    <xf numFmtId="0" fontId="0" fillId="0" borderId="20" xfId="0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2" fillId="0" borderId="5" xfId="1" applyFont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2" fillId="0" borderId="15" xfId="1" applyFont="1" applyBorder="1" applyAlignment="1">
      <alignment vertical="center" wrapText="1"/>
    </xf>
    <xf numFmtId="0" fontId="1" fillId="0" borderId="0" xfId="1" applyAlignment="1">
      <alignment horizontal="center" vertical="center" wrapText="1"/>
    </xf>
    <xf numFmtId="0" fontId="2" fillId="0" borderId="19" xfId="1" applyFont="1" applyBorder="1" applyAlignment="1">
      <alignment vertical="center" wrapText="1"/>
    </xf>
    <xf numFmtId="0" fontId="2" fillId="0" borderId="20" xfId="1" applyFont="1" applyBorder="1" applyAlignment="1">
      <alignment vertical="center" wrapText="1"/>
    </xf>
    <xf numFmtId="0" fontId="1" fillId="0" borderId="20" xfId="1" applyBorder="1" applyAlignment="1">
      <alignment horizontal="center" vertical="center" wrapText="1"/>
    </xf>
    <xf numFmtId="0" fontId="9" fillId="0" borderId="0" xfId="1" applyFont="1" applyAlignment="1">
      <alignment horizontal="left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8" xfId="1" applyFont="1" applyBorder="1" applyAlignment="1">
      <alignment horizontal="left" vertical="center" wrapText="1"/>
    </xf>
    <xf numFmtId="0" fontId="9" fillId="0" borderId="7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left" vertical="center" wrapText="1"/>
    </xf>
    <xf numFmtId="0" fontId="17" fillId="0" borderId="20" xfId="0" applyFont="1" applyBorder="1" applyAlignment="1">
      <alignment horizontal="left" vertical="center" wrapText="1"/>
    </xf>
    <xf numFmtId="0" fontId="8" fillId="5" borderId="20" xfId="0" applyFont="1" applyFill="1" applyBorder="1" applyAlignment="1">
      <alignment horizontal="justify" vertical="center" wrapText="1"/>
    </xf>
    <xf numFmtId="0" fontId="18" fillId="0" borderId="0" xfId="0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vertical="center" wrapText="1"/>
    </xf>
    <xf numFmtId="0" fontId="8" fillId="0" borderId="5" xfId="1" applyFont="1" applyBorder="1" applyAlignment="1">
      <alignment horizontal="left" vertical="center" wrapText="1"/>
    </xf>
    <xf numFmtId="0" fontId="4" fillId="4" borderId="18" xfId="1" applyFont="1" applyFill="1" applyBorder="1" applyAlignment="1">
      <alignment horizontal="center" vertical="center" wrapText="1"/>
    </xf>
    <xf numFmtId="0" fontId="4" fillId="4" borderId="17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2" fillId="0" borderId="22" xfId="1" applyFont="1" applyBorder="1" applyAlignment="1">
      <alignment horizontal="left" vertical="center" wrapText="1"/>
    </xf>
    <xf numFmtId="0" fontId="9" fillId="0" borderId="22" xfId="1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center" vertical="center" wrapText="1"/>
    </xf>
    <xf numFmtId="0" fontId="8" fillId="0" borderId="19" xfId="1" applyFont="1" applyBorder="1" applyAlignment="1">
      <alignment horizontal="left" vertical="center" wrapText="1"/>
    </xf>
    <xf numFmtId="0" fontId="9" fillId="0" borderId="20" xfId="1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center" vertical="center" wrapText="1"/>
    </xf>
    <xf numFmtId="0" fontId="8" fillId="0" borderId="20" xfId="1" applyFont="1" applyBorder="1" applyAlignment="1">
      <alignment horizontal="left" vertical="center" wrapText="1"/>
    </xf>
    <xf numFmtId="0" fontId="20" fillId="0" borderId="20" xfId="0" applyFont="1" applyBorder="1" applyAlignment="1">
      <alignment vertical="center" wrapText="1"/>
    </xf>
    <xf numFmtId="0" fontId="2" fillId="0" borderId="19" xfId="1" applyFont="1" applyBorder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2" fontId="2" fillId="0" borderId="20" xfId="0" applyNumberFormat="1" applyFont="1" applyFill="1" applyBorder="1" applyAlignment="1">
      <alignment vertical="center" wrapText="1"/>
    </xf>
    <xf numFmtId="0" fontId="24" fillId="0" borderId="0" xfId="2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0" fillId="0" borderId="0" xfId="0" applyFill="1"/>
    <xf numFmtId="0" fontId="2" fillId="0" borderId="20" xfId="0" applyFont="1" applyFill="1" applyBorder="1" applyAlignment="1">
      <alignment vertical="center" wrapText="1"/>
    </xf>
    <xf numFmtId="0" fontId="21" fillId="0" borderId="20" xfId="0" applyFont="1" applyFill="1" applyBorder="1" applyAlignment="1">
      <alignment horizontal="left" vertical="center" wrapText="1"/>
    </xf>
    <xf numFmtId="0" fontId="25" fillId="0" borderId="20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left" vertical="center" wrapText="1"/>
    </xf>
    <xf numFmtId="0" fontId="2" fillId="0" borderId="0" xfId="1" applyFont="1" applyFill="1" applyAlignment="1">
      <alignment vertical="center" wrapText="1"/>
    </xf>
    <xf numFmtId="0" fontId="1" fillId="0" borderId="0" xfId="1" applyFill="1"/>
    <xf numFmtId="2" fontId="2" fillId="0" borderId="23" xfId="1" applyNumberFormat="1" applyFont="1" applyFill="1" applyBorder="1" applyAlignment="1">
      <alignment horizontal="right" vertical="center" wrapText="1"/>
    </xf>
    <xf numFmtId="0" fontId="2" fillId="0" borderId="20" xfId="1" applyFont="1" applyFill="1" applyBorder="1" applyAlignment="1">
      <alignment horizontal="left" vertical="center" wrapText="1"/>
    </xf>
    <xf numFmtId="2" fontId="2" fillId="0" borderId="5" xfId="1" applyNumberFormat="1" applyFont="1" applyFill="1" applyBorder="1" applyAlignment="1">
      <alignment horizontal="right" vertical="center" wrapText="1"/>
    </xf>
    <xf numFmtId="0" fontId="2" fillId="0" borderId="5" xfId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2" fontId="2" fillId="0" borderId="20" xfId="0" applyNumberFormat="1" applyFont="1" applyFill="1" applyBorder="1" applyAlignment="1">
      <alignment horizontal="righ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4" fillId="0" borderId="0" xfId="3" applyFont="1" applyFill="1" applyAlignment="1">
      <alignment vertical="center" wrapText="1"/>
    </xf>
    <xf numFmtId="0" fontId="2" fillId="0" borderId="20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left" vertical="center" wrapText="1"/>
    </xf>
    <xf numFmtId="0" fontId="22" fillId="0" borderId="20" xfId="0" applyFont="1" applyFill="1" applyBorder="1" applyAlignment="1">
      <alignment vertical="center" wrapText="1"/>
    </xf>
    <xf numFmtId="0" fontId="8" fillId="0" borderId="20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0" xfId="0" applyFont="1" applyFill="1"/>
    <xf numFmtId="0" fontId="10" fillId="0" borderId="20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0" xfId="0" applyFont="1" applyFill="1"/>
    <xf numFmtId="0" fontId="10" fillId="0" borderId="0" xfId="0" applyFont="1" applyFill="1" applyAlignment="1">
      <alignment vertical="center" wrapText="1"/>
    </xf>
    <xf numFmtId="0" fontId="17" fillId="0" borderId="20" xfId="0" applyFont="1" applyFill="1" applyBorder="1" applyAlignment="1">
      <alignment horizontal="left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vertical="center" wrapText="1"/>
    </xf>
    <xf numFmtId="0" fontId="8" fillId="0" borderId="20" xfId="1" applyFont="1" applyFill="1" applyBorder="1" applyAlignment="1">
      <alignment horizontal="center" vertical="center" wrapText="1"/>
    </xf>
    <xf numFmtId="0" fontId="8" fillId="0" borderId="0" xfId="1" applyFont="1" applyFill="1"/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1" fillId="0" borderId="0" xfId="1" applyAlignment="1">
      <alignment vertical="center"/>
    </xf>
    <xf numFmtId="0" fontId="6" fillId="7" borderId="0" xfId="1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8" fillId="0" borderId="20" xfId="1" applyFont="1" applyBorder="1" applyAlignment="1">
      <alignment vertical="center" wrapText="1"/>
    </xf>
    <xf numFmtId="0" fontId="1" fillId="0" borderId="0" xfId="1" applyFill="1" applyAlignment="1">
      <alignment vertical="center" wrapText="1"/>
    </xf>
    <xf numFmtId="0" fontId="8" fillId="0" borderId="0" xfId="1" applyFont="1" applyFill="1" applyAlignment="1">
      <alignment vertical="center" wrapText="1"/>
    </xf>
    <xf numFmtId="0" fontId="8" fillId="0" borderId="23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vertical="center" wrapText="1"/>
    </xf>
    <xf numFmtId="0" fontId="3" fillId="0" borderId="0" xfId="1" applyFont="1" applyAlignment="1">
      <alignment horizontal="right" vertical="center"/>
    </xf>
    <xf numFmtId="0" fontId="1" fillId="0" borderId="0" xfId="1" applyAlignment="1">
      <alignment vertical="center"/>
    </xf>
    <xf numFmtId="0" fontId="6" fillId="0" borderId="0" xfId="1" applyFont="1" applyFill="1" applyBorder="1" applyAlignment="1">
      <alignment vertical="center"/>
    </xf>
    <xf numFmtId="0" fontId="3" fillId="0" borderId="3" xfId="1" applyFont="1" applyBorder="1" applyAlignment="1">
      <alignment vertical="center"/>
    </xf>
    <xf numFmtId="0" fontId="8" fillId="0" borderId="1" xfId="1" applyFont="1" applyBorder="1" applyAlignment="1">
      <alignment horizontal="left" vertical="center" wrapText="1"/>
    </xf>
    <xf numFmtId="0" fontId="19" fillId="0" borderId="2" xfId="0" applyFont="1" applyBorder="1" applyAlignment="1">
      <alignment vertical="center" wrapText="1"/>
    </xf>
  </cellXfs>
  <cellStyles count="4">
    <cellStyle name="Hyperlink" xfId="2" xr:uid="{00000000-0005-0000-0000-000000000000}"/>
    <cellStyle name="Гиперссылка" xfId="3" builtinId="8"/>
    <cellStyle name="Обычный" xfId="0" builtinId="0"/>
    <cellStyle name="Обычный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yakovenkoon@schoolquantum.ru" TargetMode="External"/><Relationship Id="rId1" Type="http://schemas.openxmlformats.org/officeDocument/2006/relationships/hyperlink" Target="mailto:chernovamd@schoolquantum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omus.ru/katalog/khozyajstvennye-tovary/salfetki/salfetki-vlazhnye-dlya-lichnoj-gigieny/vlazhnye-salfetki-universalnye-aura-family-200-shtuk-v-upakovke/p/836671/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s://www.komus.ru/katalog/otraslevye-predlozheniya/meditsina/raskhodnye-materialy-dlya-laboratorii-i-analizov/laboratornaya-posuda-i-prinadlezhnosti/banki-butylki-kolby-laboratornye/kolba-konicheskaya-s-deleniyami-kn-3-1000-42/p/1779261/" TargetMode="External"/><Relationship Id="rId7" Type="http://schemas.openxmlformats.org/officeDocument/2006/relationships/hyperlink" Target="https://www.komus.ru/katalog/tovary-dlya-dachi-i-sada/udobreniya-i-grunty/grunt-dlya-dekorativno-listvennykh-rastenij-fasko-tsvetochnoe-schaste-5-l/p/990731/" TargetMode="External"/><Relationship Id="rId12" Type="http://schemas.openxmlformats.org/officeDocument/2006/relationships/hyperlink" Target="https://www.komus.ru/katalog/katalog-instrumentov/avtotovary/distillirovannaya-voda/voda-distillirovannaya-atlantida-5-l-4-shtuki-v-upakovke-/p/2159380/?from=block-123-0_4&amp;qid=6500673380-0-4" TargetMode="External"/><Relationship Id="rId2" Type="http://schemas.openxmlformats.org/officeDocument/2006/relationships/hyperlink" Target="https://www.komus.ru/katalog/otraslevye-predlozheniya/meditsina/raskhodnye-materialy-dlya-laboratorii-i-analizov/laboratornye-stekla-predmetnye-i-pokrovnye/steklo-pokrovnoe-24kh24mm-1000sht-up-12003316/p/624293/" TargetMode="External"/><Relationship Id="rId1" Type="http://schemas.openxmlformats.org/officeDocument/2006/relationships/hyperlink" Target="https://www.komus.ru/katalog/otraslevye-predlozheniya/meditsina/raskhodnye-materialy-dlya-laboratorii-i-analizov/laboratornye-stekla-predmetnye-i-pokrovnye/steklo-predmetnoe-75-kh-25-mm-tolshhina-1-1-mm-so-shlifovannymi-krayami-i-poloskoj-72-shtuki-v-upakovke-/p/1656635/" TargetMode="External"/><Relationship Id="rId6" Type="http://schemas.openxmlformats.org/officeDocument/2006/relationships/hyperlink" Target="https://ozon.ru/t/MuyhkmQ" TargetMode="External"/><Relationship Id="rId11" Type="http://schemas.openxmlformats.org/officeDocument/2006/relationships/hyperlink" Target="https://www.komus.ru/katalog/otraslevye-predlozheniya/meditsina/raskhodnye-materialy-dlya-laboratorii-i-analizov/laboratornaya-posuda-i-prinadlezhnosti/chashki-petri/chashka-petri-perint-sterilnaya-diametr-90-mm-20-shtuk-v-upakovke-/p/1802663/" TargetMode="External"/><Relationship Id="rId5" Type="http://schemas.openxmlformats.org/officeDocument/2006/relationships/hyperlink" Target="https://ozon.ru/t/j9lBvQt" TargetMode="External"/><Relationship Id="rId10" Type="http://schemas.openxmlformats.org/officeDocument/2006/relationships/hyperlink" Target="https://www.komus.ru/katalog/otraslevye-predlozheniya/meditsina/raskhodnye-materialy-dlya-laboratorii-i-analizov/laboratornye-palochki-lopatochki-shpateli/petlya-sterilnaya-s-igloj-10-mkl-20-shtuk-v-upakovke-/p/1400578/" TargetMode="External"/><Relationship Id="rId4" Type="http://schemas.openxmlformats.org/officeDocument/2006/relationships/hyperlink" Target="https://www.komus.ru/katalog/tovary-dlya-dachi-i-sada/udobreniya-i-grunty/udobrenie-torf-verkhovoj-nejtralizovannyj-piter-pit-agro-50-l/p/1797387/" TargetMode="External"/><Relationship Id="rId9" Type="http://schemas.openxmlformats.org/officeDocument/2006/relationships/hyperlink" Target="https://www.komus.ru/katalog/khozyajstvennye-tovary/bumazhnye-polotentsa/polotentsa-bytovye/polotentsa-bumazhnye-luscan-2-slojnye-belye-8-rulonov-po-12-5-metrov/p/1178130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5"/>
  <sheetViews>
    <sheetView workbookViewId="0">
      <selection activeCell="B4" sqref="B4"/>
    </sheetView>
  </sheetViews>
  <sheetFormatPr defaultRowHeight="18.75" x14ac:dyDescent="0.25"/>
  <cols>
    <col min="1" max="1" width="75.7109375" style="55" customWidth="1"/>
    <col min="2" max="2" width="75.7109375" style="59" customWidth="1"/>
  </cols>
  <sheetData>
    <row r="1" spans="1:2" ht="24.95" customHeight="1" x14ac:dyDescent="0.25"/>
    <row r="2" spans="1:2" ht="24.95" customHeight="1" x14ac:dyDescent="0.25">
      <c r="B2" s="55"/>
    </row>
    <row r="3" spans="1:2" ht="24.95" customHeight="1" x14ac:dyDescent="0.25">
      <c r="A3" s="56" t="s">
        <v>21</v>
      </c>
      <c r="B3" s="57" t="s">
        <v>346</v>
      </c>
    </row>
    <row r="4" spans="1:2" ht="48" customHeight="1" x14ac:dyDescent="0.25">
      <c r="A4" s="56" t="s">
        <v>34</v>
      </c>
      <c r="B4" s="57" t="s">
        <v>345</v>
      </c>
    </row>
    <row r="5" spans="1:2" ht="24.95" customHeight="1" x14ac:dyDescent="0.25">
      <c r="A5" s="56" t="s">
        <v>48</v>
      </c>
      <c r="B5" s="57" t="s">
        <v>54</v>
      </c>
    </row>
    <row r="6" spans="1:2" ht="58.5" customHeight="1" x14ac:dyDescent="0.25">
      <c r="A6" s="56" t="s">
        <v>26</v>
      </c>
      <c r="B6" s="57" t="s">
        <v>253</v>
      </c>
    </row>
    <row r="7" spans="1:2" ht="24.95" customHeight="1" x14ac:dyDescent="0.25">
      <c r="A7" s="56" t="s">
        <v>35</v>
      </c>
      <c r="B7" s="57" t="s">
        <v>254</v>
      </c>
    </row>
    <row r="8" spans="1:2" ht="24.95" customHeight="1" x14ac:dyDescent="0.25">
      <c r="A8" s="56" t="s">
        <v>22</v>
      </c>
      <c r="B8" s="57" t="s">
        <v>255</v>
      </c>
    </row>
    <row r="9" spans="1:2" ht="24.95" customHeight="1" x14ac:dyDescent="0.25">
      <c r="A9" s="56" t="s">
        <v>23</v>
      </c>
      <c r="B9" s="57" t="s">
        <v>256</v>
      </c>
    </row>
    <row r="10" spans="1:2" ht="24.95" customHeight="1" x14ac:dyDescent="0.25">
      <c r="A10" s="56" t="s">
        <v>25</v>
      </c>
      <c r="B10" s="58" t="s">
        <v>258</v>
      </c>
    </row>
    <row r="11" spans="1:2" ht="24.95" customHeight="1" x14ac:dyDescent="0.25">
      <c r="A11" s="56" t="s">
        <v>39</v>
      </c>
      <c r="B11" s="57" t="s">
        <v>257</v>
      </c>
    </row>
    <row r="12" spans="1:2" ht="24.95" customHeight="1" x14ac:dyDescent="0.25">
      <c r="A12" s="56" t="s">
        <v>43</v>
      </c>
      <c r="B12" s="57" t="s">
        <v>259</v>
      </c>
    </row>
    <row r="13" spans="1:2" ht="24.95" customHeight="1" x14ac:dyDescent="0.25">
      <c r="A13" s="56" t="s">
        <v>36</v>
      </c>
      <c r="B13" s="58" t="s">
        <v>260</v>
      </c>
    </row>
    <row r="14" spans="1:2" ht="24.95" customHeight="1" x14ac:dyDescent="0.25">
      <c r="A14" s="56" t="s">
        <v>40</v>
      </c>
      <c r="B14" s="57" t="s">
        <v>283</v>
      </c>
    </row>
    <row r="15" spans="1:2" ht="24.95" customHeight="1" x14ac:dyDescent="0.25">
      <c r="A15" s="56" t="s">
        <v>51</v>
      </c>
      <c r="B15" s="57">
        <v>18</v>
      </c>
    </row>
    <row r="16" spans="1:2" ht="24.95" customHeight="1" x14ac:dyDescent="0.25">
      <c r="A16" s="56" t="s">
        <v>24</v>
      </c>
      <c r="B16" s="57">
        <v>6</v>
      </c>
    </row>
    <row r="17" spans="1:2" ht="24.95" customHeight="1" x14ac:dyDescent="0.25">
      <c r="A17" s="56" t="s">
        <v>49</v>
      </c>
      <c r="B17" s="57">
        <v>11</v>
      </c>
    </row>
    <row r="18" spans="1:2" ht="24.95" customHeight="1" x14ac:dyDescent="0.25"/>
    <row r="19" spans="1:2" ht="24.95" customHeight="1" x14ac:dyDescent="0.25"/>
    <row r="20" spans="1:2" ht="24.95" customHeight="1" x14ac:dyDescent="0.25">
      <c r="A20" s="55" t="s">
        <v>44</v>
      </c>
    </row>
    <row r="21" spans="1:2" ht="24.95" customHeight="1" x14ac:dyDescent="0.25">
      <c r="A21" s="55" t="s">
        <v>45</v>
      </c>
    </row>
    <row r="22" spans="1:2" ht="24.95" customHeight="1" x14ac:dyDescent="0.25">
      <c r="A22" s="55" t="s">
        <v>46</v>
      </c>
    </row>
    <row r="23" spans="1:2" ht="24.95" customHeight="1" x14ac:dyDescent="0.25">
      <c r="A23" s="55" t="s">
        <v>50</v>
      </c>
    </row>
    <row r="24" spans="1:2" ht="24.95" customHeight="1" x14ac:dyDescent="0.25">
      <c r="A24" s="55" t="s">
        <v>47</v>
      </c>
    </row>
    <row r="25" spans="1:2" ht="24.95" customHeight="1" x14ac:dyDescent="0.25"/>
  </sheetData>
  <hyperlinks>
    <hyperlink ref="B10" r:id="rId1" xr:uid="{00000000-0004-0000-0000-000000000000}"/>
    <hyperlink ref="B13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5"/>
  <sheetViews>
    <sheetView tabSelected="1" topLeftCell="A52" zoomScale="80" zoomScaleNormal="80" workbookViewId="0">
      <selection activeCell="A60" sqref="A27:XFD60"/>
    </sheetView>
  </sheetViews>
  <sheetFormatPr defaultColWidth="14.42578125" defaultRowHeight="15" customHeight="1" x14ac:dyDescent="0.25"/>
  <cols>
    <col min="1" max="1" width="5.140625" style="108" customWidth="1"/>
    <col min="2" max="2" width="52" style="108" customWidth="1"/>
    <col min="3" max="3" width="45" style="108" customWidth="1"/>
    <col min="4" max="4" width="22" style="108" customWidth="1"/>
    <col min="5" max="5" width="15.42578125" style="108" customWidth="1"/>
    <col min="6" max="6" width="19.5703125" style="108" bestFit="1" customWidth="1"/>
    <col min="7" max="7" width="14.42578125" style="108" customWidth="1"/>
    <col min="8" max="8" width="25" style="108" bestFit="1" customWidth="1"/>
    <col min="9" max="9" width="8.5703125" style="69" customWidth="1"/>
    <col min="10" max="11" width="8.5703125" style="1" customWidth="1"/>
    <col min="12" max="16384" width="14.42578125" style="1"/>
  </cols>
  <sheetData>
    <row r="1" spans="1:10" x14ac:dyDescent="0.25">
      <c r="A1" s="64" t="s">
        <v>10</v>
      </c>
      <c r="B1" s="65"/>
      <c r="C1" s="65"/>
      <c r="D1" s="65"/>
      <c r="E1" s="65"/>
      <c r="F1" s="65"/>
      <c r="G1" s="65"/>
      <c r="H1" s="65"/>
      <c r="I1" s="66"/>
      <c r="J1" s="11"/>
    </row>
    <row r="2" spans="1:10" s="10" customFormat="1" ht="20.25" x14ac:dyDescent="0.25">
      <c r="A2" s="67" t="s">
        <v>32</v>
      </c>
      <c r="B2" s="67"/>
      <c r="C2" s="67"/>
      <c r="D2" s="67"/>
      <c r="E2" s="67"/>
      <c r="F2" s="67"/>
      <c r="G2" s="67"/>
      <c r="H2" s="67"/>
      <c r="I2" s="66"/>
      <c r="J2" s="11"/>
    </row>
    <row r="3" spans="1:10" s="10" customFormat="1" ht="21" customHeight="1" x14ac:dyDescent="0.25">
      <c r="A3" s="52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52"/>
      <c r="C3" s="52"/>
      <c r="D3" s="52"/>
      <c r="E3" s="52"/>
      <c r="F3" s="52"/>
      <c r="G3" s="52"/>
      <c r="H3" s="52"/>
      <c r="I3" s="12"/>
      <c r="J3" s="12"/>
    </row>
    <row r="4" spans="1:10" s="10" customFormat="1" ht="20.25" x14ac:dyDescent="0.25">
      <c r="A4" s="67" t="s">
        <v>33</v>
      </c>
      <c r="B4" s="67"/>
      <c r="C4" s="67"/>
      <c r="D4" s="67"/>
      <c r="E4" s="67"/>
      <c r="F4" s="67"/>
      <c r="G4" s="67"/>
      <c r="H4" s="67"/>
      <c r="I4" s="66"/>
      <c r="J4" s="11"/>
    </row>
    <row r="5" spans="1:10" ht="22.5" customHeight="1" x14ac:dyDescent="0.25">
      <c r="A5" s="51" t="str">
        <f>'Информация о Чемпионате'!B3</f>
        <v>Агрономия (Юниоры)</v>
      </c>
      <c r="B5" s="51"/>
      <c r="C5" s="51"/>
      <c r="D5" s="51"/>
      <c r="E5" s="51"/>
      <c r="F5" s="51"/>
      <c r="G5" s="51"/>
      <c r="H5" s="51"/>
      <c r="I5" s="66"/>
      <c r="J5" s="11"/>
    </row>
    <row r="6" spans="1:10" x14ac:dyDescent="0.25">
      <c r="A6" s="68" t="s">
        <v>12</v>
      </c>
      <c r="B6" s="65"/>
      <c r="C6" s="65"/>
      <c r="D6" s="65"/>
      <c r="E6" s="65"/>
      <c r="F6" s="65"/>
      <c r="G6" s="65"/>
      <c r="H6" s="65"/>
      <c r="I6" s="66"/>
      <c r="J6" s="11"/>
    </row>
    <row r="7" spans="1:10" ht="15.75" customHeight="1" x14ac:dyDescent="0.25">
      <c r="A7" s="68" t="s">
        <v>30</v>
      </c>
      <c r="B7" s="68"/>
      <c r="C7" s="68" t="str">
        <f>'Информация о Чемпионате'!B5</f>
        <v>Московская область</v>
      </c>
      <c r="D7" s="68"/>
      <c r="E7" s="68"/>
      <c r="F7" s="68"/>
      <c r="G7" s="68"/>
      <c r="H7" s="68"/>
    </row>
    <row r="8" spans="1:10" ht="30.75" customHeight="1" x14ac:dyDescent="0.25">
      <c r="A8" s="68" t="s">
        <v>31</v>
      </c>
      <c r="B8" s="68"/>
      <c r="C8" s="68"/>
      <c r="D8" s="68" t="str">
        <f>'Информация о Чемпионате'!B6</f>
        <v xml:space="preserve">Муниципальное бюджетное общеобразовательное учреждение Школа "КвантУм" имени Героя Советского Союза Василия Фабричнова </v>
      </c>
      <c r="E8" s="68"/>
      <c r="F8" s="68"/>
      <c r="G8" s="68"/>
      <c r="H8" s="68"/>
    </row>
    <row r="9" spans="1:10" ht="15.75" customHeight="1" x14ac:dyDescent="0.25">
      <c r="A9" s="68" t="s">
        <v>27</v>
      </c>
      <c r="B9" s="68"/>
      <c r="C9" s="68" t="str">
        <f>'Информация о Чемпионате'!B7</f>
        <v>Московская область, го Одинцово, с Ершово, д.6а</v>
      </c>
      <c r="D9" s="68"/>
      <c r="E9" s="68"/>
      <c r="F9" s="68"/>
      <c r="G9" s="68"/>
      <c r="H9" s="68"/>
    </row>
    <row r="10" spans="1:10" ht="15.75" customHeight="1" x14ac:dyDescent="0.25">
      <c r="A10" s="68" t="s">
        <v>29</v>
      </c>
      <c r="B10" s="68"/>
      <c r="C10" s="68" t="str">
        <f>'Информация о Чемпионате'!B9</f>
        <v xml:space="preserve">Чернова Мария Дмитриевна </v>
      </c>
      <c r="D10" s="68"/>
      <c r="E10" s="68" t="str">
        <f>'Информация о Чемпионате'!B10</f>
        <v>chernovamd@schoolquantum.ru</v>
      </c>
      <c r="F10" s="68"/>
      <c r="G10" s="68" t="str">
        <f>'Информация о Чемпионате'!B11</f>
        <v>8909 905-25-52</v>
      </c>
      <c r="H10" s="68"/>
    </row>
    <row r="11" spans="1:10" ht="15.75" customHeight="1" x14ac:dyDescent="0.25">
      <c r="A11" s="68" t="s">
        <v>37</v>
      </c>
      <c r="B11" s="68"/>
      <c r="C11" s="68" t="str">
        <f>'Информация о Чемпионате'!B12</f>
        <v xml:space="preserve">Яковенко Оксана Николаевна </v>
      </c>
      <c r="D11" s="68"/>
      <c r="E11" s="68" t="str">
        <f>'Информация о Чемпионате'!B13</f>
        <v>yakovenkoon@schoolquantum.ru</v>
      </c>
      <c r="F11" s="68"/>
      <c r="G11" s="68" t="str">
        <f>'Информация о Чемпионате'!B14</f>
        <v>8926 543-65-46</v>
      </c>
      <c r="H11" s="68"/>
    </row>
    <row r="12" spans="1:10" ht="15.75" customHeight="1" x14ac:dyDescent="0.25">
      <c r="A12" s="68" t="s">
        <v>53</v>
      </c>
      <c r="B12" s="68"/>
      <c r="C12" s="68">
        <f>'Информация о Чемпионате'!B17</f>
        <v>11</v>
      </c>
      <c r="D12" s="68"/>
      <c r="E12" s="68"/>
      <c r="F12" s="68"/>
      <c r="G12" s="68"/>
      <c r="H12" s="68"/>
    </row>
    <row r="13" spans="1:10" ht="15.75" customHeight="1" x14ac:dyDescent="0.25">
      <c r="A13" s="68" t="s">
        <v>52</v>
      </c>
      <c r="B13" s="68"/>
      <c r="C13" s="68">
        <f>'Информация о Чемпионате'!B15</f>
        <v>18</v>
      </c>
      <c r="D13" s="68"/>
      <c r="E13" s="68"/>
      <c r="F13" s="68"/>
      <c r="G13" s="68"/>
      <c r="H13" s="68"/>
    </row>
    <row r="14" spans="1:10" ht="15.75" customHeight="1" x14ac:dyDescent="0.25">
      <c r="A14" s="68" t="s">
        <v>20</v>
      </c>
      <c r="B14" s="68"/>
      <c r="C14" s="68">
        <f>'Информация о Чемпионате'!B16</f>
        <v>6</v>
      </c>
      <c r="D14" s="68"/>
      <c r="E14" s="68"/>
      <c r="F14" s="68"/>
      <c r="G14" s="68"/>
      <c r="H14" s="68"/>
    </row>
    <row r="15" spans="1:10" ht="15.75" customHeight="1" x14ac:dyDescent="0.25">
      <c r="A15" s="68" t="s">
        <v>28</v>
      </c>
      <c r="B15" s="68"/>
      <c r="C15" s="68" t="str">
        <f>'Информация о Чемпионате'!B8</f>
        <v>16.04.2025-27.04.2025</v>
      </c>
      <c r="D15" s="68"/>
      <c r="E15" s="68"/>
      <c r="F15" s="68"/>
      <c r="G15" s="68"/>
      <c r="H15" s="68"/>
    </row>
    <row r="16" spans="1:10" ht="27.75" customHeight="1" thickBot="1" x14ac:dyDescent="0.3">
      <c r="A16" s="60" t="s">
        <v>17</v>
      </c>
      <c r="B16" s="70"/>
      <c r="C16" s="70"/>
      <c r="D16" s="70"/>
      <c r="E16" s="70"/>
      <c r="F16" s="70"/>
      <c r="G16" s="70"/>
      <c r="H16" s="71"/>
    </row>
    <row r="17" spans="1:11" x14ac:dyDescent="0.25">
      <c r="A17" s="72" t="s">
        <v>9</v>
      </c>
      <c r="B17" s="73"/>
      <c r="C17" s="73"/>
      <c r="D17" s="73"/>
      <c r="E17" s="73"/>
      <c r="F17" s="73"/>
      <c r="G17" s="73"/>
      <c r="H17" s="74"/>
    </row>
    <row r="18" spans="1:11" x14ac:dyDescent="0.25">
      <c r="A18" s="75" t="s">
        <v>55</v>
      </c>
      <c r="B18" s="76"/>
      <c r="C18" s="76"/>
      <c r="D18" s="76"/>
      <c r="E18" s="76"/>
      <c r="F18" s="76"/>
      <c r="G18" s="76"/>
      <c r="H18" s="77"/>
    </row>
    <row r="19" spans="1:11" x14ac:dyDescent="0.25">
      <c r="A19" s="78" t="s">
        <v>56</v>
      </c>
      <c r="B19" s="79"/>
      <c r="C19" s="79"/>
      <c r="D19" s="79"/>
      <c r="E19" s="79"/>
      <c r="F19" s="79"/>
      <c r="G19" s="79"/>
      <c r="H19" s="80"/>
    </row>
    <row r="20" spans="1:11" x14ac:dyDescent="0.25">
      <c r="A20" s="75" t="s">
        <v>8</v>
      </c>
      <c r="B20" s="76"/>
      <c r="C20" s="76"/>
      <c r="D20" s="76"/>
      <c r="E20" s="76"/>
      <c r="F20" s="76"/>
      <c r="G20" s="76"/>
      <c r="H20" s="77"/>
    </row>
    <row r="21" spans="1:11" x14ac:dyDescent="0.25">
      <c r="A21" s="75" t="s">
        <v>57</v>
      </c>
      <c r="B21" s="76"/>
      <c r="C21" s="76"/>
      <c r="D21" s="76"/>
      <c r="E21" s="76"/>
      <c r="F21" s="76"/>
      <c r="G21" s="76"/>
      <c r="H21" s="77"/>
    </row>
    <row r="22" spans="1:11" ht="15" customHeight="1" x14ac:dyDescent="0.25">
      <c r="A22" s="75" t="s">
        <v>41</v>
      </c>
      <c r="B22" s="76"/>
      <c r="C22" s="76"/>
      <c r="D22" s="76"/>
      <c r="E22" s="76"/>
      <c r="F22" s="76"/>
      <c r="G22" s="76"/>
      <c r="H22" s="77"/>
    </row>
    <row r="23" spans="1:11" x14ac:dyDescent="0.25">
      <c r="A23" s="75" t="s">
        <v>58</v>
      </c>
      <c r="B23" s="76"/>
      <c r="C23" s="76"/>
      <c r="D23" s="76"/>
      <c r="E23" s="76"/>
      <c r="F23" s="76"/>
      <c r="G23" s="76"/>
      <c r="H23" s="77"/>
    </row>
    <row r="24" spans="1:11" x14ac:dyDescent="0.25">
      <c r="A24" s="75" t="s">
        <v>59</v>
      </c>
      <c r="B24" s="76"/>
      <c r="C24" s="76"/>
      <c r="D24" s="76"/>
      <c r="E24" s="76"/>
      <c r="F24" s="76"/>
      <c r="G24" s="76"/>
      <c r="H24" s="77"/>
    </row>
    <row r="25" spans="1:11" ht="15.75" thickBot="1" x14ac:dyDescent="0.3">
      <c r="A25" s="81" t="s">
        <v>60</v>
      </c>
      <c r="B25" s="82"/>
      <c r="C25" s="82"/>
      <c r="D25" s="82"/>
      <c r="E25" s="82"/>
      <c r="F25" s="82"/>
      <c r="G25" s="82"/>
      <c r="H25" s="83"/>
    </row>
    <row r="26" spans="1:11" ht="60" x14ac:dyDescent="0.25">
      <c r="A26" s="6" t="s">
        <v>6</v>
      </c>
      <c r="B26" s="4" t="s">
        <v>5</v>
      </c>
      <c r="C26" s="4" t="s">
        <v>4</v>
      </c>
      <c r="D26" s="5" t="s">
        <v>3</v>
      </c>
      <c r="E26" s="5" t="s">
        <v>2</v>
      </c>
      <c r="F26" s="5" t="s">
        <v>1</v>
      </c>
      <c r="G26" s="5" t="s">
        <v>0</v>
      </c>
      <c r="H26" s="5" t="s">
        <v>11</v>
      </c>
    </row>
    <row r="27" spans="1:11" s="169" customFormat="1" ht="168" customHeight="1" x14ac:dyDescent="0.2">
      <c r="A27" s="164">
        <v>1</v>
      </c>
      <c r="B27" s="179" t="s">
        <v>172</v>
      </c>
      <c r="C27" s="168" t="s">
        <v>171</v>
      </c>
      <c r="D27" s="164" t="s">
        <v>61</v>
      </c>
      <c r="E27" s="164">
        <v>1</v>
      </c>
      <c r="F27" s="164" t="s">
        <v>62</v>
      </c>
      <c r="G27" s="164">
        <v>2</v>
      </c>
      <c r="H27" s="179"/>
      <c r="I27" s="191"/>
    </row>
    <row r="28" spans="1:11" s="169" customFormat="1" ht="98.25" customHeight="1" x14ac:dyDescent="0.2">
      <c r="A28" s="164">
        <v>2</v>
      </c>
      <c r="B28" s="188" t="s">
        <v>226</v>
      </c>
      <c r="C28" s="170" t="s">
        <v>227</v>
      </c>
      <c r="D28" s="164" t="s">
        <v>65</v>
      </c>
      <c r="E28" s="164">
        <v>1</v>
      </c>
      <c r="F28" s="164" t="s">
        <v>62</v>
      </c>
      <c r="G28" s="164">
        <v>2</v>
      </c>
      <c r="H28" s="179"/>
      <c r="I28" s="191"/>
    </row>
    <row r="29" spans="1:11" s="172" customFormat="1" ht="80.25" customHeight="1" x14ac:dyDescent="0.2">
      <c r="A29" s="164">
        <v>3</v>
      </c>
      <c r="B29" s="170" t="s">
        <v>63</v>
      </c>
      <c r="C29" s="171" t="s">
        <v>64</v>
      </c>
      <c r="D29" s="164" t="s">
        <v>65</v>
      </c>
      <c r="E29" s="164">
        <v>1</v>
      </c>
      <c r="F29" s="164" t="s">
        <v>62</v>
      </c>
      <c r="G29" s="164">
        <v>2</v>
      </c>
      <c r="H29" s="179"/>
      <c r="I29" s="191"/>
      <c r="J29" s="169"/>
      <c r="K29" s="169"/>
    </row>
    <row r="30" spans="1:11" s="172" customFormat="1" ht="177" customHeight="1" x14ac:dyDescent="0.2">
      <c r="A30" s="164">
        <v>4</v>
      </c>
      <c r="B30" s="163" t="s">
        <v>271</v>
      </c>
      <c r="C30" s="173" t="s">
        <v>67</v>
      </c>
      <c r="D30" s="164" t="s">
        <v>65</v>
      </c>
      <c r="E30" s="164">
        <v>1</v>
      </c>
      <c r="F30" s="164" t="s">
        <v>62</v>
      </c>
      <c r="G30" s="164">
        <v>1</v>
      </c>
      <c r="H30" s="179"/>
      <c r="I30" s="191"/>
      <c r="J30" s="169"/>
      <c r="K30" s="169"/>
    </row>
    <row r="31" spans="1:11" s="172" customFormat="1" ht="18" customHeight="1" x14ac:dyDescent="0.2">
      <c r="A31" s="164">
        <v>5</v>
      </c>
      <c r="B31" s="163" t="s">
        <v>68</v>
      </c>
      <c r="C31" s="189" t="s">
        <v>295</v>
      </c>
      <c r="D31" s="164" t="s">
        <v>66</v>
      </c>
      <c r="E31" s="164">
        <v>1</v>
      </c>
      <c r="F31" s="164" t="s">
        <v>62</v>
      </c>
      <c r="G31" s="164">
        <v>4</v>
      </c>
      <c r="H31" s="179"/>
      <c r="I31" s="191"/>
      <c r="J31" s="169"/>
      <c r="K31" s="169"/>
    </row>
    <row r="32" spans="1:11" s="172" customFormat="1" ht="18.75" customHeight="1" x14ac:dyDescent="0.2">
      <c r="A32" s="164">
        <v>6</v>
      </c>
      <c r="B32" s="188" t="s">
        <v>69</v>
      </c>
      <c r="C32" s="189" t="s">
        <v>296</v>
      </c>
      <c r="D32" s="164" t="s">
        <v>66</v>
      </c>
      <c r="E32" s="164">
        <v>4</v>
      </c>
      <c r="F32" s="164" t="s">
        <v>62</v>
      </c>
      <c r="G32" s="164">
        <v>8</v>
      </c>
      <c r="H32" s="179"/>
      <c r="I32" s="191"/>
      <c r="J32" s="169"/>
      <c r="K32" s="169"/>
    </row>
    <row r="33" spans="1:11" s="172" customFormat="1" ht="18.75" customHeight="1" x14ac:dyDescent="0.2">
      <c r="A33" s="164">
        <v>7</v>
      </c>
      <c r="B33" s="174" t="s">
        <v>173</v>
      </c>
      <c r="C33" s="174" t="s">
        <v>297</v>
      </c>
      <c r="D33" s="175" t="s">
        <v>217</v>
      </c>
      <c r="E33" s="175">
        <v>10</v>
      </c>
      <c r="F33" s="176" t="s">
        <v>62</v>
      </c>
      <c r="G33" s="175">
        <f>E33*6</f>
        <v>60</v>
      </c>
      <c r="H33" s="179"/>
      <c r="I33" s="191"/>
      <c r="J33" s="169"/>
      <c r="K33" s="169"/>
    </row>
    <row r="34" spans="1:11" s="172" customFormat="1" ht="37.5" customHeight="1" x14ac:dyDescent="0.2">
      <c r="A34" s="164">
        <v>8</v>
      </c>
      <c r="B34" s="174" t="s">
        <v>174</v>
      </c>
      <c r="C34" s="174" t="s">
        <v>298</v>
      </c>
      <c r="D34" s="175" t="s">
        <v>217</v>
      </c>
      <c r="E34" s="175">
        <v>15</v>
      </c>
      <c r="F34" s="176" t="s">
        <v>62</v>
      </c>
      <c r="G34" s="175">
        <f>E34*6</f>
        <v>90</v>
      </c>
      <c r="H34" s="179"/>
      <c r="I34" s="191"/>
      <c r="J34" s="169"/>
      <c r="K34" s="169"/>
    </row>
    <row r="35" spans="1:11" s="172" customFormat="1" ht="42" customHeight="1" x14ac:dyDescent="0.2">
      <c r="A35" s="164">
        <v>9</v>
      </c>
      <c r="B35" s="174" t="s">
        <v>202</v>
      </c>
      <c r="C35" s="174" t="s">
        <v>203</v>
      </c>
      <c r="D35" s="175" t="s">
        <v>217</v>
      </c>
      <c r="E35" s="175">
        <v>1</v>
      </c>
      <c r="F35" s="176" t="s">
        <v>270</v>
      </c>
      <c r="G35" s="175">
        <v>26</v>
      </c>
      <c r="H35" s="179"/>
      <c r="I35" s="191"/>
      <c r="J35" s="169"/>
      <c r="K35" s="169"/>
    </row>
    <row r="36" spans="1:11" s="172" customFormat="1" ht="18.75" customHeight="1" x14ac:dyDescent="0.2">
      <c r="A36" s="164">
        <v>10</v>
      </c>
      <c r="B36" s="177" t="s">
        <v>199</v>
      </c>
      <c r="C36" s="177" t="s">
        <v>139</v>
      </c>
      <c r="D36" s="175" t="s">
        <v>217</v>
      </c>
      <c r="E36" s="178">
        <v>1</v>
      </c>
      <c r="F36" s="175" t="s">
        <v>62</v>
      </c>
      <c r="G36" s="175">
        <f>E36*2</f>
        <v>2</v>
      </c>
      <c r="H36" s="179"/>
      <c r="I36" s="191"/>
      <c r="J36" s="169"/>
      <c r="K36" s="169"/>
    </row>
    <row r="37" spans="1:11" s="172" customFormat="1" ht="35.25" customHeight="1" x14ac:dyDescent="0.2">
      <c r="A37" s="164">
        <v>11</v>
      </c>
      <c r="B37" s="179" t="s">
        <v>225</v>
      </c>
      <c r="C37" s="179" t="s">
        <v>234</v>
      </c>
      <c r="D37" s="180" t="s">
        <v>217</v>
      </c>
      <c r="E37" s="164">
        <v>1</v>
      </c>
      <c r="F37" s="180" t="s">
        <v>74</v>
      </c>
      <c r="G37" s="164">
        <v>30</v>
      </c>
      <c r="H37" s="179"/>
      <c r="I37" s="191"/>
      <c r="J37" s="169"/>
      <c r="K37" s="169"/>
    </row>
    <row r="38" spans="1:11" s="172" customFormat="1" ht="39.75" customHeight="1" x14ac:dyDescent="0.2">
      <c r="A38" s="164">
        <v>12</v>
      </c>
      <c r="B38" s="179" t="s">
        <v>225</v>
      </c>
      <c r="C38" s="179" t="s">
        <v>279</v>
      </c>
      <c r="D38" s="180" t="s">
        <v>217</v>
      </c>
      <c r="E38" s="164">
        <v>3</v>
      </c>
      <c r="F38" s="180" t="s">
        <v>235</v>
      </c>
      <c r="G38" s="164">
        <v>90</v>
      </c>
      <c r="H38" s="179"/>
      <c r="I38" s="191"/>
      <c r="J38" s="169"/>
      <c r="K38" s="169"/>
    </row>
    <row r="39" spans="1:11" s="172" customFormat="1" ht="15.75" customHeight="1" x14ac:dyDescent="0.2">
      <c r="A39" s="164">
        <v>13</v>
      </c>
      <c r="B39" s="163" t="s">
        <v>261</v>
      </c>
      <c r="C39" s="189" t="s">
        <v>71</v>
      </c>
      <c r="D39" s="164" t="s">
        <v>65</v>
      </c>
      <c r="E39" s="164">
        <v>1</v>
      </c>
      <c r="F39" s="164" t="s">
        <v>62</v>
      </c>
      <c r="G39" s="164">
        <v>1</v>
      </c>
      <c r="H39" s="179"/>
      <c r="I39" s="191"/>
      <c r="J39" s="169"/>
      <c r="K39" s="169"/>
    </row>
    <row r="40" spans="1:11" s="172" customFormat="1" ht="15.75" customHeight="1" x14ac:dyDescent="0.2">
      <c r="A40" s="164">
        <v>14</v>
      </c>
      <c r="B40" s="163" t="s">
        <v>262</v>
      </c>
      <c r="C40" s="189" t="s">
        <v>71</v>
      </c>
      <c r="D40" s="164" t="s">
        <v>65</v>
      </c>
      <c r="E40" s="164">
        <v>1</v>
      </c>
      <c r="F40" s="164" t="s">
        <v>62</v>
      </c>
      <c r="G40" s="164">
        <v>1</v>
      </c>
      <c r="H40" s="179"/>
      <c r="I40" s="191"/>
      <c r="J40" s="169"/>
      <c r="K40" s="169"/>
    </row>
    <row r="41" spans="1:11" s="172" customFormat="1" ht="42" customHeight="1" x14ac:dyDescent="0.2">
      <c r="A41" s="164">
        <v>15</v>
      </c>
      <c r="B41" s="163" t="s">
        <v>70</v>
      </c>
      <c r="C41" s="189" t="s">
        <v>300</v>
      </c>
      <c r="D41" s="164" t="s">
        <v>66</v>
      </c>
      <c r="E41" s="164">
        <v>3</v>
      </c>
      <c r="F41" s="164" t="s">
        <v>62</v>
      </c>
      <c r="G41" s="164">
        <v>6</v>
      </c>
      <c r="H41" s="179"/>
      <c r="I41" s="191"/>
      <c r="J41" s="169"/>
      <c r="K41" s="169"/>
    </row>
    <row r="42" spans="1:11" s="172" customFormat="1" ht="41.25" customHeight="1" x14ac:dyDescent="0.2">
      <c r="A42" s="164">
        <v>16</v>
      </c>
      <c r="B42" s="190" t="s">
        <v>84</v>
      </c>
      <c r="C42" s="163" t="s">
        <v>85</v>
      </c>
      <c r="D42" s="164" t="s">
        <v>73</v>
      </c>
      <c r="E42" s="164">
        <v>1</v>
      </c>
      <c r="F42" s="164" t="s">
        <v>74</v>
      </c>
      <c r="G42" s="164">
        <v>6</v>
      </c>
      <c r="H42" s="179"/>
      <c r="I42" s="191"/>
      <c r="J42" s="169"/>
      <c r="K42" s="169"/>
    </row>
    <row r="43" spans="1:11" s="172" customFormat="1" ht="41.25" customHeight="1" x14ac:dyDescent="0.2">
      <c r="A43" s="164">
        <v>17</v>
      </c>
      <c r="B43" s="190" t="s">
        <v>178</v>
      </c>
      <c r="C43" s="163" t="s">
        <v>195</v>
      </c>
      <c r="D43" s="164" t="s">
        <v>196</v>
      </c>
      <c r="E43" s="164">
        <v>3</v>
      </c>
      <c r="F43" s="164" t="s">
        <v>74</v>
      </c>
      <c r="G43" s="164">
        <v>6</v>
      </c>
      <c r="H43" s="179"/>
      <c r="I43" s="191"/>
      <c r="J43" s="169"/>
      <c r="K43" s="169"/>
    </row>
    <row r="44" spans="1:11" s="172" customFormat="1" ht="170.25" customHeight="1" x14ac:dyDescent="0.2">
      <c r="A44" s="164">
        <v>18</v>
      </c>
      <c r="B44" s="190" t="s">
        <v>79</v>
      </c>
      <c r="C44" s="190" t="s">
        <v>80</v>
      </c>
      <c r="D44" s="164" t="s">
        <v>61</v>
      </c>
      <c r="E44" s="164">
        <v>1</v>
      </c>
      <c r="F44" s="164" t="s">
        <v>74</v>
      </c>
      <c r="G44" s="164">
        <v>2</v>
      </c>
      <c r="H44" s="179"/>
      <c r="I44" s="191"/>
      <c r="J44" s="169"/>
      <c r="K44" s="169"/>
    </row>
    <row r="45" spans="1:11" s="172" customFormat="1" ht="38.25" customHeight="1" x14ac:dyDescent="0.2">
      <c r="A45" s="164">
        <v>19</v>
      </c>
      <c r="B45" s="163" t="s">
        <v>83</v>
      </c>
      <c r="C45" s="135" t="s">
        <v>278</v>
      </c>
      <c r="D45" s="164" t="s">
        <v>61</v>
      </c>
      <c r="E45" s="164">
        <v>1</v>
      </c>
      <c r="F45" s="164" t="s">
        <v>62</v>
      </c>
      <c r="G45" s="164">
        <v>2</v>
      </c>
      <c r="H45" s="179"/>
      <c r="I45" s="191"/>
      <c r="J45" s="169"/>
      <c r="K45" s="169"/>
    </row>
    <row r="46" spans="1:11" s="172" customFormat="1" ht="60" customHeight="1" x14ac:dyDescent="0.2">
      <c r="A46" s="164">
        <v>20</v>
      </c>
      <c r="B46" s="163" t="s">
        <v>86</v>
      </c>
      <c r="C46" s="163" t="s">
        <v>87</v>
      </c>
      <c r="D46" s="164" t="s">
        <v>88</v>
      </c>
      <c r="E46" s="164">
        <v>1</v>
      </c>
      <c r="F46" s="164" t="s">
        <v>62</v>
      </c>
      <c r="G46" s="164">
        <v>6</v>
      </c>
      <c r="H46" s="179"/>
      <c r="I46" s="191"/>
      <c r="J46" s="169"/>
      <c r="K46" s="169"/>
    </row>
    <row r="47" spans="1:11" s="172" customFormat="1" ht="60" customHeight="1" x14ac:dyDescent="0.2">
      <c r="A47" s="164">
        <v>21</v>
      </c>
      <c r="B47" s="163" t="s">
        <v>273</v>
      </c>
      <c r="C47" s="156" t="s">
        <v>277</v>
      </c>
      <c r="D47" s="182" t="s">
        <v>88</v>
      </c>
      <c r="E47" s="164">
        <v>1</v>
      </c>
      <c r="F47" s="164" t="s">
        <v>62</v>
      </c>
      <c r="G47" s="164">
        <v>6</v>
      </c>
      <c r="H47" s="179"/>
      <c r="I47" s="191"/>
      <c r="J47" s="169"/>
      <c r="K47" s="169"/>
    </row>
    <row r="48" spans="1:11" s="181" customFormat="1" ht="12.75" x14ac:dyDescent="0.2">
      <c r="A48" s="164">
        <v>22</v>
      </c>
      <c r="B48" s="183" t="s">
        <v>101</v>
      </c>
      <c r="C48" s="183" t="s">
        <v>102</v>
      </c>
      <c r="D48" s="165" t="s">
        <v>103</v>
      </c>
      <c r="E48" s="180">
        <v>1</v>
      </c>
      <c r="F48" s="180" t="s">
        <v>98</v>
      </c>
      <c r="G48" s="180">
        <v>4</v>
      </c>
      <c r="H48" s="195"/>
      <c r="I48" s="194"/>
    </row>
    <row r="49" spans="1:11" s="181" customFormat="1" ht="12.75" x14ac:dyDescent="0.2">
      <c r="A49" s="164">
        <v>23</v>
      </c>
      <c r="B49" s="184" t="s">
        <v>263</v>
      </c>
      <c r="C49" s="185" t="s">
        <v>274</v>
      </c>
      <c r="D49" s="165" t="s">
        <v>105</v>
      </c>
      <c r="E49" s="165">
        <v>1</v>
      </c>
      <c r="F49" s="165" t="s">
        <v>78</v>
      </c>
      <c r="G49" s="165">
        <f t="shared" ref="G49" si="0">E49</f>
        <v>1</v>
      </c>
      <c r="H49" s="196"/>
      <c r="I49" s="194"/>
    </row>
    <row r="50" spans="1:11" s="172" customFormat="1" ht="54.75" customHeight="1" x14ac:dyDescent="0.2">
      <c r="A50" s="164">
        <v>24</v>
      </c>
      <c r="B50" s="163" t="s">
        <v>89</v>
      </c>
      <c r="C50" s="163" t="s">
        <v>272</v>
      </c>
      <c r="D50" s="164" t="s">
        <v>88</v>
      </c>
      <c r="E50" s="164">
        <v>1</v>
      </c>
      <c r="F50" s="164" t="s">
        <v>62</v>
      </c>
      <c r="G50" s="164">
        <v>6</v>
      </c>
      <c r="H50" s="179"/>
      <c r="I50" s="191"/>
      <c r="J50" s="169"/>
      <c r="K50" s="169"/>
    </row>
    <row r="51" spans="1:11" s="172" customFormat="1" ht="135.75" customHeight="1" x14ac:dyDescent="0.2">
      <c r="A51" s="164">
        <v>25</v>
      </c>
      <c r="B51" s="190" t="s">
        <v>77</v>
      </c>
      <c r="C51" s="190" t="s">
        <v>170</v>
      </c>
      <c r="D51" s="164" t="s">
        <v>61</v>
      </c>
      <c r="E51" s="164">
        <v>1</v>
      </c>
      <c r="F51" s="164" t="s">
        <v>62</v>
      </c>
      <c r="G51" s="164">
        <v>2</v>
      </c>
      <c r="H51" s="179"/>
      <c r="I51" s="191"/>
      <c r="J51" s="169"/>
      <c r="K51" s="169"/>
    </row>
    <row r="52" spans="1:11" s="172" customFormat="1" ht="38.25" x14ac:dyDescent="0.2">
      <c r="A52" s="164">
        <v>26</v>
      </c>
      <c r="B52" s="163" t="s">
        <v>76</v>
      </c>
      <c r="C52" s="163" t="s">
        <v>75</v>
      </c>
      <c r="D52" s="164" t="s">
        <v>66</v>
      </c>
      <c r="E52" s="164">
        <v>1</v>
      </c>
      <c r="F52" s="164" t="s">
        <v>62</v>
      </c>
      <c r="G52" s="164">
        <v>2</v>
      </c>
      <c r="H52" s="179"/>
      <c r="I52" s="191"/>
      <c r="J52" s="169"/>
      <c r="K52" s="169"/>
    </row>
    <row r="53" spans="1:11" s="172" customFormat="1" ht="57" customHeight="1" x14ac:dyDescent="0.2">
      <c r="A53" s="164">
        <v>27</v>
      </c>
      <c r="B53" s="190" t="s">
        <v>182</v>
      </c>
      <c r="C53" s="190" t="s">
        <v>194</v>
      </c>
      <c r="D53" s="164" t="s">
        <v>66</v>
      </c>
      <c r="E53" s="164">
        <v>1</v>
      </c>
      <c r="F53" s="164" t="s">
        <v>62</v>
      </c>
      <c r="G53" s="164">
        <v>2</v>
      </c>
      <c r="H53" s="179"/>
      <c r="I53" s="191"/>
      <c r="J53" s="169"/>
      <c r="K53" s="169"/>
    </row>
    <row r="54" spans="1:11" s="172" customFormat="1" ht="34.5" customHeight="1" x14ac:dyDescent="0.2">
      <c r="A54" s="164">
        <v>28</v>
      </c>
      <c r="B54" s="190" t="s">
        <v>183</v>
      </c>
      <c r="C54" s="190" t="s">
        <v>193</v>
      </c>
      <c r="D54" s="164" t="s">
        <v>66</v>
      </c>
      <c r="E54" s="164">
        <v>1</v>
      </c>
      <c r="F54" s="164" t="s">
        <v>62</v>
      </c>
      <c r="G54" s="164">
        <v>2</v>
      </c>
      <c r="H54" s="179"/>
      <c r="I54" s="191"/>
      <c r="J54" s="169"/>
      <c r="K54" s="169"/>
    </row>
    <row r="55" spans="1:11" s="172" customFormat="1" ht="34.5" customHeight="1" x14ac:dyDescent="0.2">
      <c r="A55" s="164">
        <v>29</v>
      </c>
      <c r="B55" s="190" t="s">
        <v>323</v>
      </c>
      <c r="C55" s="190" t="s">
        <v>322</v>
      </c>
      <c r="D55" s="164" t="s">
        <v>196</v>
      </c>
      <c r="E55" s="164">
        <v>1</v>
      </c>
      <c r="F55" s="164" t="s">
        <v>74</v>
      </c>
      <c r="G55" s="164">
        <v>2</v>
      </c>
      <c r="H55" s="179"/>
      <c r="I55" s="191"/>
      <c r="J55" s="169"/>
      <c r="K55" s="169"/>
    </row>
    <row r="56" spans="1:11" s="172" customFormat="1" ht="34.5" customHeight="1" x14ac:dyDescent="0.2">
      <c r="A56" s="164">
        <v>30</v>
      </c>
      <c r="B56" s="190" t="s">
        <v>319</v>
      </c>
      <c r="C56" s="190" t="s">
        <v>324</v>
      </c>
      <c r="D56" s="164" t="s">
        <v>196</v>
      </c>
      <c r="E56" s="164">
        <v>1</v>
      </c>
      <c r="F56" s="164" t="s">
        <v>325</v>
      </c>
      <c r="G56" s="164">
        <v>2</v>
      </c>
      <c r="H56" s="179"/>
      <c r="I56" s="191"/>
      <c r="J56" s="169"/>
      <c r="K56" s="169"/>
    </row>
    <row r="57" spans="1:11" s="172" customFormat="1" ht="34.5" customHeight="1" x14ac:dyDescent="0.2">
      <c r="A57" s="164">
        <v>31</v>
      </c>
      <c r="B57" s="190" t="s">
        <v>326</v>
      </c>
      <c r="C57" s="190" t="s">
        <v>327</v>
      </c>
      <c r="D57" s="164" t="s">
        <v>66</v>
      </c>
      <c r="E57" s="164">
        <v>1</v>
      </c>
      <c r="F57" s="164" t="s">
        <v>325</v>
      </c>
      <c r="G57" s="164">
        <v>2</v>
      </c>
      <c r="H57" s="179"/>
      <c r="I57" s="191"/>
      <c r="J57" s="169"/>
      <c r="K57" s="169"/>
    </row>
    <row r="58" spans="1:11" s="172" customFormat="1" ht="34.5" customHeight="1" x14ac:dyDescent="0.2">
      <c r="A58" s="164">
        <v>32</v>
      </c>
      <c r="B58" s="190" t="s">
        <v>293</v>
      </c>
      <c r="C58" s="190" t="s">
        <v>305</v>
      </c>
      <c r="D58" s="164" t="s">
        <v>66</v>
      </c>
      <c r="E58" s="164">
        <v>1</v>
      </c>
      <c r="F58" s="164" t="s">
        <v>325</v>
      </c>
      <c r="G58" s="164">
        <v>2</v>
      </c>
      <c r="H58" s="179"/>
      <c r="I58" s="191"/>
      <c r="J58" s="169"/>
      <c r="K58" s="169"/>
    </row>
    <row r="59" spans="1:11" s="172" customFormat="1" ht="34.5" customHeight="1" x14ac:dyDescent="0.2">
      <c r="A59" s="164">
        <v>33</v>
      </c>
      <c r="B59" s="190" t="s">
        <v>294</v>
      </c>
      <c r="C59" s="190" t="s">
        <v>306</v>
      </c>
      <c r="D59" s="164" t="s">
        <v>66</v>
      </c>
      <c r="E59" s="164">
        <v>1</v>
      </c>
      <c r="F59" s="164" t="s">
        <v>325</v>
      </c>
      <c r="G59" s="164">
        <v>2</v>
      </c>
      <c r="H59" s="179"/>
      <c r="I59" s="191"/>
      <c r="J59" s="169"/>
      <c r="K59" s="169"/>
    </row>
    <row r="60" spans="1:11" s="172" customFormat="1" ht="107.25" customHeight="1" x14ac:dyDescent="0.2">
      <c r="A60" s="164">
        <v>34</v>
      </c>
      <c r="B60" s="163" t="s">
        <v>81</v>
      </c>
      <c r="C60" s="163" t="s">
        <v>82</v>
      </c>
      <c r="D60" s="164" t="s">
        <v>66</v>
      </c>
      <c r="E60" s="164">
        <v>1</v>
      </c>
      <c r="F60" s="164" t="s">
        <v>62</v>
      </c>
      <c r="G60" s="164">
        <v>2</v>
      </c>
      <c r="H60" s="179"/>
      <c r="I60" s="191"/>
      <c r="J60" s="169"/>
      <c r="K60" s="169"/>
    </row>
    <row r="61" spans="1:11" s="38" customFormat="1" ht="52.5" hidden="1" customHeight="1" x14ac:dyDescent="0.2">
      <c r="A61" s="32">
        <v>22</v>
      </c>
      <c r="B61" s="17"/>
      <c r="C61" s="17"/>
      <c r="D61" s="36"/>
      <c r="E61" s="36"/>
      <c r="F61" s="36"/>
      <c r="G61" s="33"/>
      <c r="H61" s="84"/>
      <c r="I61" s="86"/>
      <c r="J61" s="37"/>
      <c r="K61" s="37"/>
    </row>
    <row r="62" spans="1:11" ht="23.25" customHeight="1" thickBot="1" x14ac:dyDescent="0.3">
      <c r="A62" s="61" t="s">
        <v>18</v>
      </c>
      <c r="B62" s="65"/>
      <c r="C62" s="65"/>
      <c r="D62" s="65"/>
      <c r="E62" s="65"/>
      <c r="F62" s="65"/>
      <c r="G62" s="65"/>
      <c r="H62" s="88"/>
    </row>
    <row r="63" spans="1:11" ht="15.75" customHeight="1" x14ac:dyDescent="0.25">
      <c r="A63" s="72" t="s">
        <v>9</v>
      </c>
      <c r="B63" s="73"/>
      <c r="C63" s="73"/>
      <c r="D63" s="73"/>
      <c r="E63" s="73"/>
      <c r="F63" s="73"/>
      <c r="G63" s="73"/>
      <c r="H63" s="74"/>
    </row>
    <row r="64" spans="1:11" s="15" customFormat="1" ht="15" customHeight="1" x14ac:dyDescent="0.25">
      <c r="A64" s="89" t="s">
        <v>90</v>
      </c>
      <c r="B64" s="90"/>
      <c r="C64" s="90"/>
      <c r="D64" s="90"/>
      <c r="E64" s="90"/>
      <c r="F64" s="90"/>
      <c r="G64" s="90"/>
      <c r="H64" s="91"/>
      <c r="I64" s="69"/>
    </row>
    <row r="65" spans="1:9" s="15" customFormat="1" ht="15" customHeight="1" x14ac:dyDescent="0.25">
      <c r="A65" s="89" t="s">
        <v>56</v>
      </c>
      <c r="B65" s="90"/>
      <c r="C65" s="90"/>
      <c r="D65" s="90"/>
      <c r="E65" s="90"/>
      <c r="F65" s="90"/>
      <c r="G65" s="90"/>
      <c r="H65" s="91"/>
      <c r="I65" s="69"/>
    </row>
    <row r="66" spans="1:9" s="15" customFormat="1" ht="15" customHeight="1" x14ac:dyDescent="0.25">
      <c r="A66" s="89" t="s">
        <v>8</v>
      </c>
      <c r="B66" s="90"/>
      <c r="C66" s="90"/>
      <c r="D66" s="90"/>
      <c r="E66" s="90"/>
      <c r="F66" s="90"/>
      <c r="G66" s="90"/>
      <c r="H66" s="91"/>
      <c r="I66" s="69"/>
    </row>
    <row r="67" spans="1:9" s="15" customFormat="1" ht="15" customHeight="1" x14ac:dyDescent="0.25">
      <c r="A67" s="89" t="s">
        <v>57</v>
      </c>
      <c r="B67" s="90"/>
      <c r="C67" s="90"/>
      <c r="D67" s="90"/>
      <c r="E67" s="90"/>
      <c r="F67" s="90"/>
      <c r="G67" s="90"/>
      <c r="H67" s="91"/>
      <c r="I67" s="69"/>
    </row>
    <row r="68" spans="1:9" s="15" customFormat="1" ht="15" customHeight="1" x14ac:dyDescent="0.25">
      <c r="A68" s="89" t="s">
        <v>41</v>
      </c>
      <c r="B68" s="90"/>
      <c r="C68" s="90"/>
      <c r="D68" s="90"/>
      <c r="E68" s="90"/>
      <c r="F68" s="90"/>
      <c r="G68" s="90"/>
      <c r="H68" s="91"/>
      <c r="I68" s="69"/>
    </row>
    <row r="69" spans="1:9" s="15" customFormat="1" ht="15" customHeight="1" x14ac:dyDescent="0.25">
      <c r="A69" s="89" t="s">
        <v>91</v>
      </c>
      <c r="B69" s="90"/>
      <c r="C69" s="90"/>
      <c r="D69" s="90"/>
      <c r="E69" s="90"/>
      <c r="F69" s="90"/>
      <c r="G69" s="90"/>
      <c r="H69" s="91"/>
      <c r="I69" s="69"/>
    </row>
    <row r="70" spans="1:9" s="15" customFormat="1" ht="15" customHeight="1" x14ac:dyDescent="0.25">
      <c r="A70" s="89" t="s">
        <v>92</v>
      </c>
      <c r="B70" s="90"/>
      <c r="C70" s="90"/>
      <c r="D70" s="90"/>
      <c r="E70" s="90"/>
      <c r="F70" s="90"/>
      <c r="G70" s="90"/>
      <c r="H70" s="91"/>
      <c r="I70" s="69"/>
    </row>
    <row r="71" spans="1:9" s="15" customFormat="1" ht="15.75" customHeight="1" x14ac:dyDescent="0.25">
      <c r="A71" s="89" t="s">
        <v>60</v>
      </c>
      <c r="B71" s="91"/>
      <c r="C71" s="91"/>
      <c r="D71" s="91"/>
      <c r="E71" s="91"/>
      <c r="F71" s="91"/>
      <c r="G71" s="91"/>
      <c r="H71" s="91"/>
      <c r="I71" s="69"/>
    </row>
    <row r="72" spans="1:9" ht="60" x14ac:dyDescent="0.25">
      <c r="A72" s="2" t="s">
        <v>6</v>
      </c>
      <c r="B72" s="2" t="s">
        <v>5</v>
      </c>
      <c r="C72" s="4" t="s">
        <v>4</v>
      </c>
      <c r="D72" s="2" t="s">
        <v>3</v>
      </c>
      <c r="E72" s="7" t="s">
        <v>2</v>
      </c>
      <c r="F72" s="7" t="s">
        <v>1</v>
      </c>
      <c r="G72" s="7" t="s">
        <v>0</v>
      </c>
      <c r="H72" s="2" t="s">
        <v>11</v>
      </c>
    </row>
    <row r="73" spans="1:9" s="15" customFormat="1" ht="63.75" x14ac:dyDescent="0.25">
      <c r="A73" s="5">
        <v>1</v>
      </c>
      <c r="B73" s="19" t="s">
        <v>89</v>
      </c>
      <c r="C73" s="35" t="s">
        <v>272</v>
      </c>
      <c r="D73" s="2" t="s">
        <v>88</v>
      </c>
      <c r="E73" s="21">
        <v>6</v>
      </c>
      <c r="F73" s="21" t="s">
        <v>96</v>
      </c>
      <c r="G73" s="21">
        <v>6</v>
      </c>
      <c r="H73" s="92"/>
      <c r="I73" s="69"/>
    </row>
    <row r="74" spans="1:9" s="15" customFormat="1" ht="76.5" customHeight="1" x14ac:dyDescent="0.25">
      <c r="A74" s="5">
        <v>2</v>
      </c>
      <c r="B74" s="19" t="s">
        <v>93</v>
      </c>
      <c r="C74" s="20" t="s">
        <v>277</v>
      </c>
      <c r="D74" s="2" t="s">
        <v>88</v>
      </c>
      <c r="E74" s="21">
        <v>8</v>
      </c>
      <c r="F74" s="21" t="s">
        <v>98</v>
      </c>
      <c r="G74" s="21">
        <v>8</v>
      </c>
      <c r="H74" s="92"/>
      <c r="I74" s="69"/>
    </row>
    <row r="75" spans="1:9" s="15" customFormat="1" x14ac:dyDescent="0.25">
      <c r="A75" s="5">
        <v>3</v>
      </c>
      <c r="B75" s="19" t="s">
        <v>99</v>
      </c>
      <c r="C75" s="19" t="s">
        <v>100</v>
      </c>
      <c r="D75" s="2" t="s">
        <v>88</v>
      </c>
      <c r="E75" s="21">
        <v>1</v>
      </c>
      <c r="F75" s="21" t="s">
        <v>98</v>
      </c>
      <c r="G75" s="21">
        <v>1</v>
      </c>
      <c r="H75" s="92"/>
      <c r="I75" s="69"/>
    </row>
    <row r="76" spans="1:9" s="15" customFormat="1" ht="30" x14ac:dyDescent="0.25">
      <c r="A76" s="5">
        <v>4</v>
      </c>
      <c r="B76" s="20" t="s">
        <v>101</v>
      </c>
      <c r="C76" s="20" t="s">
        <v>102</v>
      </c>
      <c r="D76" s="2" t="s">
        <v>103</v>
      </c>
      <c r="E76" s="21">
        <v>1</v>
      </c>
      <c r="F76" s="21" t="s">
        <v>98</v>
      </c>
      <c r="G76" s="21">
        <v>1</v>
      </c>
      <c r="H76" s="92"/>
      <c r="I76" s="69"/>
    </row>
    <row r="77" spans="1:9" s="15" customFormat="1" x14ac:dyDescent="0.25">
      <c r="A77" s="93">
        <v>5</v>
      </c>
      <c r="B77" s="46" t="s">
        <v>95</v>
      </c>
      <c r="C77" s="94" t="s">
        <v>104</v>
      </c>
      <c r="D77" s="7" t="s">
        <v>105</v>
      </c>
      <c r="E77" s="95">
        <v>1</v>
      </c>
      <c r="F77" s="47" t="s">
        <v>98</v>
      </c>
      <c r="G77" s="47">
        <v>1</v>
      </c>
      <c r="H77" s="96"/>
      <c r="I77" s="69"/>
    </row>
    <row r="78" spans="1:9" s="45" customFormat="1" x14ac:dyDescent="0.25">
      <c r="A78" s="21">
        <v>6</v>
      </c>
      <c r="B78" s="26" t="s">
        <v>320</v>
      </c>
      <c r="C78" s="97" t="s">
        <v>321</v>
      </c>
      <c r="D78" s="2" t="s">
        <v>103</v>
      </c>
      <c r="E78" s="98">
        <v>1</v>
      </c>
      <c r="F78" s="21" t="s">
        <v>78</v>
      </c>
      <c r="G78" s="21">
        <v>1</v>
      </c>
      <c r="H78" s="97"/>
      <c r="I78" s="69"/>
    </row>
    <row r="79" spans="1:9" ht="23.25" customHeight="1" thickBot="1" x14ac:dyDescent="0.3">
      <c r="A79" s="61" t="s">
        <v>19</v>
      </c>
      <c r="B79" s="65"/>
      <c r="C79" s="65"/>
      <c r="D79" s="65"/>
      <c r="E79" s="65"/>
      <c r="F79" s="65"/>
      <c r="G79" s="65"/>
      <c r="H79" s="65"/>
    </row>
    <row r="80" spans="1:9" ht="15.75" customHeight="1" x14ac:dyDescent="0.25">
      <c r="A80" s="72" t="s">
        <v>9</v>
      </c>
      <c r="B80" s="73"/>
      <c r="C80" s="73"/>
      <c r="D80" s="73"/>
      <c r="E80" s="73"/>
      <c r="F80" s="73"/>
      <c r="G80" s="73"/>
      <c r="H80" s="74"/>
    </row>
    <row r="81" spans="1:9" s="15" customFormat="1" ht="15" customHeight="1" x14ac:dyDescent="0.25">
      <c r="A81" s="75" t="s">
        <v>106</v>
      </c>
      <c r="B81" s="99"/>
      <c r="C81" s="99"/>
      <c r="D81" s="99"/>
      <c r="E81" s="99"/>
      <c r="F81" s="99"/>
      <c r="G81" s="99"/>
      <c r="H81" s="100"/>
      <c r="I81" s="69"/>
    </row>
    <row r="82" spans="1:9" s="15" customFormat="1" ht="15" customHeight="1" x14ac:dyDescent="0.25">
      <c r="A82" s="75" t="s">
        <v>107</v>
      </c>
      <c r="B82" s="99"/>
      <c r="C82" s="99"/>
      <c r="D82" s="99"/>
      <c r="E82" s="99"/>
      <c r="F82" s="99"/>
      <c r="G82" s="99"/>
      <c r="H82" s="100"/>
      <c r="I82" s="69"/>
    </row>
    <row r="83" spans="1:9" s="15" customFormat="1" ht="15" customHeight="1" x14ac:dyDescent="0.25">
      <c r="A83" s="75" t="s">
        <v>108</v>
      </c>
      <c r="B83" s="99"/>
      <c r="C83" s="99"/>
      <c r="D83" s="99"/>
      <c r="E83" s="99"/>
      <c r="F83" s="99"/>
      <c r="G83" s="99"/>
      <c r="H83" s="100"/>
      <c r="I83" s="69"/>
    </row>
    <row r="84" spans="1:9" s="15" customFormat="1" ht="15" customHeight="1" x14ac:dyDescent="0.25">
      <c r="A84" s="75" t="s">
        <v>109</v>
      </c>
      <c r="B84" s="99"/>
      <c r="C84" s="99"/>
      <c r="D84" s="99"/>
      <c r="E84" s="99"/>
      <c r="F84" s="99"/>
      <c r="G84" s="99"/>
      <c r="H84" s="100"/>
      <c r="I84" s="69"/>
    </row>
    <row r="85" spans="1:9" s="15" customFormat="1" ht="15" customHeight="1" x14ac:dyDescent="0.25">
      <c r="A85" s="75" t="s">
        <v>41</v>
      </c>
      <c r="B85" s="99"/>
      <c r="C85" s="99"/>
      <c r="D85" s="99"/>
      <c r="E85" s="99"/>
      <c r="F85" s="99"/>
      <c r="G85" s="99"/>
      <c r="H85" s="100"/>
      <c r="I85" s="69"/>
    </row>
    <row r="86" spans="1:9" s="15" customFormat="1" ht="15" customHeight="1" x14ac:dyDescent="0.25">
      <c r="A86" s="75" t="s">
        <v>110</v>
      </c>
      <c r="B86" s="99"/>
      <c r="C86" s="99"/>
      <c r="D86" s="99"/>
      <c r="E86" s="99"/>
      <c r="F86" s="99"/>
      <c r="G86" s="99"/>
      <c r="H86" s="100"/>
      <c r="I86" s="69"/>
    </row>
    <row r="87" spans="1:9" s="15" customFormat="1" ht="15" customHeight="1" x14ac:dyDescent="0.25">
      <c r="A87" s="75" t="s">
        <v>111</v>
      </c>
      <c r="B87" s="99"/>
      <c r="C87" s="99"/>
      <c r="D87" s="99"/>
      <c r="E87" s="99"/>
      <c r="F87" s="99"/>
      <c r="G87" s="99"/>
      <c r="H87" s="100"/>
      <c r="I87" s="69"/>
    </row>
    <row r="88" spans="1:9" s="15" customFormat="1" ht="15.75" customHeight="1" thickBot="1" x14ac:dyDescent="0.3">
      <c r="A88" s="81" t="s">
        <v>60</v>
      </c>
      <c r="B88" s="101"/>
      <c r="C88" s="101"/>
      <c r="D88" s="101"/>
      <c r="E88" s="101"/>
      <c r="F88" s="101"/>
      <c r="G88" s="101"/>
      <c r="H88" s="102"/>
      <c r="I88" s="69"/>
    </row>
    <row r="89" spans="1:9" ht="60" x14ac:dyDescent="0.25">
      <c r="A89" s="3" t="s">
        <v>6</v>
      </c>
      <c r="B89" s="2" t="s">
        <v>5</v>
      </c>
      <c r="C89" s="4" t="s">
        <v>4</v>
      </c>
      <c r="D89" s="7" t="s">
        <v>3</v>
      </c>
      <c r="E89" s="7" t="s">
        <v>2</v>
      </c>
      <c r="F89" s="7" t="s">
        <v>1</v>
      </c>
      <c r="G89" s="7" t="s">
        <v>0</v>
      </c>
      <c r="H89" s="2" t="s">
        <v>11</v>
      </c>
    </row>
    <row r="90" spans="1:9" s="15" customFormat="1" x14ac:dyDescent="0.25">
      <c r="A90" s="3">
        <v>5</v>
      </c>
      <c r="B90" s="23" t="s">
        <v>113</v>
      </c>
      <c r="C90" s="22" t="s">
        <v>97</v>
      </c>
      <c r="D90" s="2" t="s">
        <v>88</v>
      </c>
      <c r="E90" s="2">
        <v>11</v>
      </c>
      <c r="F90" s="2" t="s">
        <v>78</v>
      </c>
      <c r="G90" s="2">
        <v>11</v>
      </c>
      <c r="H90" s="92" t="s">
        <v>114</v>
      </c>
      <c r="I90" s="69"/>
    </row>
    <row r="91" spans="1:9" s="15" customFormat="1" x14ac:dyDescent="0.25">
      <c r="A91" s="3">
        <v>6</v>
      </c>
      <c r="B91" s="23" t="s">
        <v>275</v>
      </c>
      <c r="C91" s="22" t="s">
        <v>276</v>
      </c>
      <c r="D91" s="2" t="s">
        <v>88</v>
      </c>
      <c r="E91" s="2">
        <v>1</v>
      </c>
      <c r="F91" s="2" t="s">
        <v>78</v>
      </c>
      <c r="G91" s="2">
        <f t="shared" ref="G91:G93" si="1">E91</f>
        <v>1</v>
      </c>
      <c r="H91" s="92"/>
      <c r="I91" s="69"/>
    </row>
    <row r="92" spans="1:9" s="15" customFormat="1" ht="60" x14ac:dyDescent="0.25">
      <c r="A92" s="3">
        <v>7</v>
      </c>
      <c r="B92" s="23" t="s">
        <v>89</v>
      </c>
      <c r="C92" s="22" t="s">
        <v>115</v>
      </c>
      <c r="D92" s="2" t="s">
        <v>88</v>
      </c>
      <c r="E92" s="2">
        <v>11</v>
      </c>
      <c r="F92" s="2" t="s">
        <v>78</v>
      </c>
      <c r="G92" s="2">
        <v>11</v>
      </c>
      <c r="H92" s="92"/>
      <c r="I92" s="69"/>
    </row>
    <row r="93" spans="1:9" s="15" customFormat="1" x14ac:dyDescent="0.25">
      <c r="A93" s="103">
        <v>8</v>
      </c>
      <c r="B93" s="48" t="s">
        <v>95</v>
      </c>
      <c r="C93" s="94" t="s">
        <v>104</v>
      </c>
      <c r="D93" s="7" t="s">
        <v>105</v>
      </c>
      <c r="E93" s="7">
        <v>2</v>
      </c>
      <c r="F93" s="7" t="s">
        <v>78</v>
      </c>
      <c r="G93" s="7">
        <f t="shared" si="1"/>
        <v>2</v>
      </c>
      <c r="H93" s="96"/>
      <c r="I93" s="69"/>
    </row>
    <row r="94" spans="1:9" s="45" customFormat="1" ht="63.75" x14ac:dyDescent="0.25">
      <c r="A94" s="104">
        <v>9</v>
      </c>
      <c r="B94" s="44" t="s">
        <v>284</v>
      </c>
      <c r="C94" s="49" t="s">
        <v>64</v>
      </c>
      <c r="D94" s="33" t="s">
        <v>65</v>
      </c>
      <c r="E94" s="21">
        <v>1</v>
      </c>
      <c r="F94" s="21" t="s">
        <v>78</v>
      </c>
      <c r="G94" s="21">
        <v>1</v>
      </c>
      <c r="H94" s="97"/>
      <c r="I94" s="69"/>
    </row>
    <row r="95" spans="1:9" s="45" customFormat="1" ht="63.75" x14ac:dyDescent="0.25">
      <c r="A95" s="104">
        <v>10</v>
      </c>
      <c r="B95" s="44" t="s">
        <v>63</v>
      </c>
      <c r="C95" s="49" t="s">
        <v>64</v>
      </c>
      <c r="D95" s="33" t="s">
        <v>65</v>
      </c>
      <c r="E95" s="21">
        <v>1</v>
      </c>
      <c r="F95" s="21" t="s">
        <v>78</v>
      </c>
      <c r="G95" s="21">
        <v>1</v>
      </c>
      <c r="H95" s="97"/>
      <c r="I95" s="69"/>
    </row>
    <row r="96" spans="1:9" s="45" customFormat="1" ht="153" x14ac:dyDescent="0.25">
      <c r="A96" s="104">
        <v>11</v>
      </c>
      <c r="B96" s="34" t="s">
        <v>285</v>
      </c>
      <c r="C96" s="49" t="s">
        <v>67</v>
      </c>
      <c r="D96" s="33" t="s">
        <v>65</v>
      </c>
      <c r="E96" s="33">
        <v>1</v>
      </c>
      <c r="F96" s="33" t="s">
        <v>62</v>
      </c>
      <c r="G96" s="33">
        <v>1</v>
      </c>
      <c r="H96" s="97"/>
      <c r="I96" s="69"/>
    </row>
    <row r="97" spans="1:11" s="45" customFormat="1" x14ac:dyDescent="0.25">
      <c r="A97" s="104">
        <v>12</v>
      </c>
      <c r="B97" s="34" t="s">
        <v>286</v>
      </c>
      <c r="C97" s="49" t="s">
        <v>321</v>
      </c>
      <c r="D97" s="33" t="s">
        <v>287</v>
      </c>
      <c r="E97" s="33">
        <v>2</v>
      </c>
      <c r="F97" s="33" t="s">
        <v>78</v>
      </c>
      <c r="G97" s="33">
        <v>2</v>
      </c>
      <c r="H97" s="97"/>
      <c r="I97" s="69"/>
    </row>
    <row r="98" spans="1:11" ht="26.25" customHeight="1" x14ac:dyDescent="0.25">
      <c r="A98" s="61" t="s">
        <v>7</v>
      </c>
      <c r="B98" s="65"/>
      <c r="C98" s="65"/>
      <c r="D98" s="65"/>
      <c r="E98" s="65"/>
      <c r="F98" s="65"/>
      <c r="G98" s="65"/>
      <c r="H98" s="65"/>
    </row>
    <row r="99" spans="1:11" ht="60" x14ac:dyDescent="0.25">
      <c r="A99" s="3" t="s">
        <v>6</v>
      </c>
      <c r="B99" s="2" t="s">
        <v>5</v>
      </c>
      <c r="C99" s="2" t="s">
        <v>4</v>
      </c>
      <c r="D99" s="2" t="s">
        <v>3</v>
      </c>
      <c r="E99" s="2" t="s">
        <v>2</v>
      </c>
      <c r="F99" s="2" t="s">
        <v>1</v>
      </c>
      <c r="G99" s="2" t="s">
        <v>0</v>
      </c>
      <c r="H99" s="2" t="s">
        <v>11</v>
      </c>
    </row>
    <row r="100" spans="1:11" customFormat="1" ht="42" customHeight="1" x14ac:dyDescent="0.25">
      <c r="A100" s="105">
        <v>1</v>
      </c>
      <c r="B100" s="24" t="s">
        <v>116</v>
      </c>
      <c r="C100" s="106" t="s">
        <v>117</v>
      </c>
      <c r="D100" s="62" t="s">
        <v>118</v>
      </c>
      <c r="E100" s="62">
        <v>2</v>
      </c>
      <c r="F100" s="62" t="s">
        <v>78</v>
      </c>
      <c r="G100" s="62">
        <v>2</v>
      </c>
      <c r="H100" s="24"/>
      <c r="I100" s="107"/>
      <c r="J100" s="16"/>
      <c r="K100" s="16"/>
    </row>
    <row r="101" spans="1:11" customFormat="1" ht="15.75" customHeight="1" x14ac:dyDescent="0.25">
      <c r="A101" s="105">
        <v>2</v>
      </c>
      <c r="B101" s="24" t="s">
        <v>119</v>
      </c>
      <c r="C101" s="24" t="s">
        <v>120</v>
      </c>
      <c r="D101" s="62" t="s">
        <v>118</v>
      </c>
      <c r="E101" s="62">
        <v>2</v>
      </c>
      <c r="F101" s="62" t="s">
        <v>78</v>
      </c>
      <c r="G101" s="62">
        <v>2</v>
      </c>
      <c r="H101" s="24"/>
      <c r="I101" s="107"/>
      <c r="J101" s="16"/>
      <c r="K101" s="16"/>
    </row>
    <row r="102" spans="1:11" customFormat="1" ht="15.75" customHeight="1" x14ac:dyDescent="0.25">
      <c r="A102" s="105">
        <v>3</v>
      </c>
      <c r="B102" s="24" t="s">
        <v>121</v>
      </c>
      <c r="C102" s="105" t="s">
        <v>122</v>
      </c>
      <c r="D102" s="62" t="s">
        <v>118</v>
      </c>
      <c r="E102" s="62">
        <v>6</v>
      </c>
      <c r="F102" s="62" t="s">
        <v>78</v>
      </c>
      <c r="G102" s="62">
        <v>5</v>
      </c>
      <c r="H102" s="24"/>
      <c r="I102" s="107"/>
      <c r="J102" s="16"/>
      <c r="K102" s="16"/>
    </row>
    <row r="103" spans="1:11" customFormat="1" ht="41.25" customHeight="1" x14ac:dyDescent="0.25">
      <c r="A103" s="105">
        <v>4</v>
      </c>
      <c r="B103" s="24" t="s">
        <v>123</v>
      </c>
      <c r="C103" s="105" t="s">
        <v>124</v>
      </c>
      <c r="D103" s="62" t="s">
        <v>118</v>
      </c>
      <c r="E103" s="62">
        <v>2</v>
      </c>
      <c r="F103" s="62" t="s">
        <v>78</v>
      </c>
      <c r="G103" s="62">
        <v>80</v>
      </c>
      <c r="H103" s="24"/>
      <c r="I103" s="107"/>
      <c r="J103" s="16"/>
      <c r="K103" s="16"/>
    </row>
    <row r="104" spans="1:11" ht="26.25" customHeight="1" thickBot="1" x14ac:dyDescent="0.3">
      <c r="A104" s="63" t="s">
        <v>42</v>
      </c>
      <c r="B104" s="88"/>
      <c r="C104" s="88"/>
      <c r="D104" s="88"/>
      <c r="E104" s="88"/>
      <c r="F104" s="88"/>
      <c r="G104" s="88"/>
      <c r="H104" s="88"/>
    </row>
    <row r="105" spans="1:11" x14ac:dyDescent="0.25">
      <c r="A105" s="72" t="s">
        <v>9</v>
      </c>
      <c r="B105" s="73"/>
      <c r="C105" s="73"/>
      <c r="D105" s="73"/>
      <c r="E105" s="73"/>
      <c r="F105" s="73"/>
      <c r="G105" s="73"/>
      <c r="H105" s="74"/>
    </row>
    <row r="106" spans="1:11" s="15" customFormat="1" ht="15" customHeight="1" x14ac:dyDescent="0.25">
      <c r="A106" s="75" t="s">
        <v>233</v>
      </c>
      <c r="B106" s="76"/>
      <c r="C106" s="76"/>
      <c r="D106" s="76"/>
      <c r="E106" s="76"/>
      <c r="F106" s="76"/>
      <c r="G106" s="76"/>
      <c r="H106" s="77"/>
      <c r="I106" s="69"/>
    </row>
    <row r="107" spans="1:11" s="15" customFormat="1" ht="15" customHeight="1" x14ac:dyDescent="0.25">
      <c r="A107" s="75" t="s">
        <v>125</v>
      </c>
      <c r="B107" s="76"/>
      <c r="C107" s="76"/>
      <c r="D107" s="76"/>
      <c r="E107" s="76"/>
      <c r="F107" s="76"/>
      <c r="G107" s="76"/>
      <c r="H107" s="77"/>
      <c r="I107" s="69"/>
    </row>
    <row r="108" spans="1:11" s="15" customFormat="1" ht="15" customHeight="1" x14ac:dyDescent="0.25">
      <c r="A108" s="75" t="s">
        <v>126</v>
      </c>
      <c r="B108" s="76"/>
      <c r="C108" s="76"/>
      <c r="D108" s="76"/>
      <c r="E108" s="76"/>
      <c r="F108" s="76"/>
      <c r="G108" s="76"/>
      <c r="H108" s="77"/>
      <c r="I108" s="69"/>
    </row>
    <row r="109" spans="1:11" s="15" customFormat="1" ht="15" customHeight="1" x14ac:dyDescent="0.25">
      <c r="A109" s="75" t="s">
        <v>127</v>
      </c>
      <c r="B109" s="76"/>
      <c r="C109" s="76"/>
      <c r="D109" s="76"/>
      <c r="E109" s="76"/>
      <c r="F109" s="76"/>
      <c r="G109" s="76"/>
      <c r="H109" s="77"/>
      <c r="I109" s="69"/>
    </row>
    <row r="110" spans="1:11" s="15" customFormat="1" ht="15" customHeight="1" x14ac:dyDescent="0.25">
      <c r="A110" s="75" t="s">
        <v>41</v>
      </c>
      <c r="B110" s="76"/>
      <c r="C110" s="76"/>
      <c r="D110" s="76"/>
      <c r="E110" s="76"/>
      <c r="F110" s="76"/>
      <c r="G110" s="76"/>
      <c r="H110" s="77"/>
      <c r="I110" s="69"/>
    </row>
    <row r="111" spans="1:11" s="15" customFormat="1" ht="15" customHeight="1" x14ac:dyDescent="0.25">
      <c r="A111" s="75" t="s">
        <v>128</v>
      </c>
      <c r="B111" s="76"/>
      <c r="C111" s="76"/>
      <c r="D111" s="76"/>
      <c r="E111" s="76"/>
      <c r="F111" s="76"/>
      <c r="G111" s="76"/>
      <c r="H111" s="77"/>
      <c r="I111" s="69"/>
    </row>
    <row r="112" spans="1:11" s="15" customFormat="1" ht="15" customHeight="1" x14ac:dyDescent="0.25">
      <c r="A112" s="75" t="s">
        <v>111</v>
      </c>
      <c r="B112" s="76"/>
      <c r="C112" s="76"/>
      <c r="D112" s="76"/>
      <c r="E112" s="76"/>
      <c r="F112" s="76"/>
      <c r="G112" s="76"/>
      <c r="H112" s="77"/>
      <c r="I112" s="69"/>
    </row>
    <row r="113" spans="1:11" s="15" customFormat="1" ht="15.75" customHeight="1" thickBot="1" x14ac:dyDescent="0.3">
      <c r="A113" s="81" t="s">
        <v>60</v>
      </c>
      <c r="B113" s="82"/>
      <c r="C113" s="82"/>
      <c r="D113" s="82"/>
      <c r="E113" s="82"/>
      <c r="F113" s="82"/>
      <c r="G113" s="82"/>
      <c r="H113" s="83"/>
      <c r="I113" s="69"/>
    </row>
    <row r="114" spans="1:11" ht="60" x14ac:dyDescent="0.25">
      <c r="A114" s="6" t="s">
        <v>6</v>
      </c>
      <c r="B114" s="4" t="s">
        <v>5</v>
      </c>
      <c r="C114" s="4" t="s">
        <v>4</v>
      </c>
      <c r="D114" s="5" t="s">
        <v>3</v>
      </c>
      <c r="E114" s="5" t="s">
        <v>2</v>
      </c>
      <c r="F114" s="5" t="s">
        <v>1</v>
      </c>
      <c r="G114" s="5" t="s">
        <v>0</v>
      </c>
      <c r="H114" s="5" t="s">
        <v>11</v>
      </c>
    </row>
    <row r="115" spans="1:11" customFormat="1" ht="25.5" customHeight="1" x14ac:dyDescent="0.25">
      <c r="A115" s="62">
        <v>1</v>
      </c>
      <c r="B115" s="24" t="s">
        <v>93</v>
      </c>
      <c r="C115" s="24" t="s">
        <v>94</v>
      </c>
      <c r="D115" s="62" t="s">
        <v>88</v>
      </c>
      <c r="E115" s="62">
        <v>1</v>
      </c>
      <c r="F115" s="62" t="s">
        <v>78</v>
      </c>
      <c r="G115" s="62">
        <v>1</v>
      </c>
      <c r="H115" s="24"/>
      <c r="I115" s="107"/>
      <c r="J115" s="16"/>
      <c r="K115" s="16"/>
    </row>
  </sheetData>
  <mergeCells count="69">
    <mergeCell ref="A112:H112"/>
    <mergeCell ref="A113:H113"/>
    <mergeCell ref="A106:H106"/>
    <mergeCell ref="A107:H107"/>
    <mergeCell ref="A108:H108"/>
    <mergeCell ref="A109:H109"/>
    <mergeCell ref="A110:H110"/>
    <mergeCell ref="A111:H111"/>
    <mergeCell ref="A87:H87"/>
    <mergeCell ref="A88:H88"/>
    <mergeCell ref="A98:H98"/>
    <mergeCell ref="A104:H104"/>
    <mergeCell ref="A105:H105"/>
    <mergeCell ref="A86:H86"/>
    <mergeCell ref="A68:H68"/>
    <mergeCell ref="A69:H69"/>
    <mergeCell ref="A70:H70"/>
    <mergeCell ref="A71:H71"/>
    <mergeCell ref="A79:H79"/>
    <mergeCell ref="A80:H80"/>
    <mergeCell ref="A81:H81"/>
    <mergeCell ref="A82:H82"/>
    <mergeCell ref="A83:H83"/>
    <mergeCell ref="A84:H84"/>
    <mergeCell ref="A85:H85"/>
    <mergeCell ref="C13:H13"/>
    <mergeCell ref="A13:B13"/>
    <mergeCell ref="A67:H67"/>
    <mergeCell ref="A21:H21"/>
    <mergeCell ref="A22:H22"/>
    <mergeCell ref="A23:H23"/>
    <mergeCell ref="A24:H24"/>
    <mergeCell ref="A25:H25"/>
    <mergeCell ref="A62:H62"/>
    <mergeCell ref="A63:H63"/>
    <mergeCell ref="A64:H64"/>
    <mergeCell ref="A65:H65"/>
    <mergeCell ref="A66:H66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100" xr:uid="{00000000-0002-0000-0100-000000000000}"/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73"/>
  <sheetViews>
    <sheetView zoomScale="90" zoomScaleNormal="90" workbookViewId="0">
      <selection activeCell="A8" sqref="A8:XFD8"/>
    </sheetView>
  </sheetViews>
  <sheetFormatPr defaultColWidth="14.42578125" defaultRowHeight="15" x14ac:dyDescent="0.25"/>
  <cols>
    <col min="1" max="1" width="5.140625" style="108" customWidth="1"/>
    <col min="2" max="2" width="52" style="108" customWidth="1"/>
    <col min="3" max="3" width="27.42578125" style="108" customWidth="1"/>
    <col min="4" max="4" width="22" style="108" customWidth="1"/>
    <col min="5" max="5" width="15.42578125" style="108" customWidth="1"/>
    <col min="6" max="6" width="23.42578125" style="108" bestFit="1" customWidth="1"/>
    <col min="7" max="7" width="14.42578125" style="108" customWidth="1"/>
    <col min="8" max="8" width="25" style="108" bestFit="1" customWidth="1"/>
    <col min="9" max="9" width="26.85546875" style="108" customWidth="1"/>
    <col min="10" max="11" width="8.5703125" style="108" customWidth="1"/>
    <col min="12" max="40" width="14.42578125" style="108"/>
    <col min="41" max="16384" width="14.42578125" style="1"/>
  </cols>
  <sheetData>
    <row r="1" spans="1:40" x14ac:dyDescent="0.25">
      <c r="A1" s="111" t="s">
        <v>10</v>
      </c>
      <c r="B1" s="112"/>
      <c r="C1" s="112"/>
      <c r="D1" s="112"/>
      <c r="E1" s="112"/>
      <c r="F1" s="112"/>
      <c r="G1" s="112"/>
      <c r="H1" s="112"/>
    </row>
    <row r="2" spans="1:40" s="10" customFormat="1" ht="20.25" x14ac:dyDescent="0.25">
      <c r="A2" s="67" t="s">
        <v>32</v>
      </c>
      <c r="B2" s="67"/>
      <c r="C2" s="67"/>
      <c r="D2" s="67"/>
      <c r="E2" s="67"/>
      <c r="F2" s="67"/>
      <c r="G2" s="67"/>
      <c r="H2" s="67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</row>
    <row r="3" spans="1:40" s="10" customFormat="1" ht="20.25" x14ac:dyDescent="0.25">
      <c r="A3" s="52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52"/>
      <c r="C3" s="52"/>
      <c r="D3" s="52"/>
      <c r="E3" s="52"/>
      <c r="F3" s="52"/>
      <c r="G3" s="52"/>
      <c r="H3" s="52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</row>
    <row r="4" spans="1:40" s="10" customFormat="1" ht="20.25" x14ac:dyDescent="0.25">
      <c r="A4" s="67" t="s">
        <v>33</v>
      </c>
      <c r="B4" s="67"/>
      <c r="C4" s="67"/>
      <c r="D4" s="67"/>
      <c r="E4" s="67"/>
      <c r="F4" s="67"/>
      <c r="G4" s="67"/>
      <c r="H4" s="67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</row>
    <row r="5" spans="1:40" ht="20.25" x14ac:dyDescent="0.25">
      <c r="A5" s="51" t="str">
        <f>'Информация о Чемпионате'!B3</f>
        <v>Агрономия (Юниоры)</v>
      </c>
      <c r="B5" s="51"/>
      <c r="C5" s="51"/>
      <c r="D5" s="51"/>
      <c r="E5" s="51"/>
      <c r="F5" s="51"/>
      <c r="G5" s="51"/>
      <c r="H5" s="51"/>
    </row>
    <row r="6" spans="1:40" x14ac:dyDescent="0.25">
      <c r="A6" s="68" t="s">
        <v>12</v>
      </c>
      <c r="B6" s="65"/>
      <c r="C6" s="65"/>
      <c r="D6" s="65"/>
      <c r="E6" s="65"/>
      <c r="F6" s="65"/>
      <c r="G6" s="65"/>
      <c r="H6" s="65"/>
    </row>
    <row r="7" spans="1:40" ht="15.75" x14ac:dyDescent="0.25">
      <c r="A7" s="68" t="s">
        <v>30</v>
      </c>
      <c r="B7" s="68"/>
      <c r="C7" s="68" t="str">
        <f>'Информация о Чемпионате'!B5</f>
        <v>Московская область</v>
      </c>
      <c r="D7" s="68"/>
      <c r="E7" s="68"/>
      <c r="F7" s="68"/>
      <c r="G7" s="68"/>
      <c r="H7" s="68"/>
    </row>
    <row r="8" spans="1:40" ht="33.75" customHeight="1" x14ac:dyDescent="0.25">
      <c r="A8" s="68" t="s">
        <v>31</v>
      </c>
      <c r="B8" s="68"/>
      <c r="C8" s="68"/>
      <c r="D8" s="68" t="str">
        <f>'Информация о Чемпионате'!B6</f>
        <v xml:space="preserve">Муниципальное бюджетное общеобразовательное учреждение Школа "КвантУм" имени Героя Советского Союза Василия Фабричнова </v>
      </c>
      <c r="E8" s="68"/>
      <c r="F8" s="68"/>
      <c r="G8" s="68"/>
      <c r="H8" s="68"/>
    </row>
    <row r="9" spans="1:40" ht="15.75" x14ac:dyDescent="0.25">
      <c r="A9" s="68" t="s">
        <v>27</v>
      </c>
      <c r="B9" s="68"/>
      <c r="C9" s="68" t="str">
        <f>'Информация о Чемпионате'!B7</f>
        <v>Московская область, го Одинцово, с Ершово, д.6а</v>
      </c>
      <c r="D9" s="68"/>
      <c r="E9" s="68"/>
      <c r="F9" s="68"/>
      <c r="G9" s="68"/>
      <c r="H9" s="68"/>
    </row>
    <row r="10" spans="1:40" ht="15.75" x14ac:dyDescent="0.25">
      <c r="A10" s="68" t="s">
        <v>29</v>
      </c>
      <c r="B10" s="68"/>
      <c r="C10" s="68" t="str">
        <f>'Информация о Чемпионате'!B9</f>
        <v xml:space="preserve">Чернова Мария Дмитриевна </v>
      </c>
      <c r="D10" s="68"/>
      <c r="E10" s="68" t="str">
        <f>'Информация о Чемпионате'!B10</f>
        <v>chernovamd@schoolquantum.ru</v>
      </c>
      <c r="F10" s="68"/>
      <c r="G10" s="68" t="str">
        <f>'Информация о Чемпионате'!B11</f>
        <v>8909 905-25-52</v>
      </c>
      <c r="H10" s="68"/>
    </row>
    <row r="11" spans="1:40" ht="15.75" customHeight="1" x14ac:dyDescent="0.25">
      <c r="A11" s="68" t="s">
        <v>37</v>
      </c>
      <c r="B11" s="68"/>
      <c r="C11" s="68" t="str">
        <f>'Информация о Чемпионате'!B12</f>
        <v xml:space="preserve">Яковенко Оксана Николаевна </v>
      </c>
      <c r="D11" s="68"/>
      <c r="E11" s="68" t="str">
        <f>'Информация о Чемпионате'!B13</f>
        <v>yakovenkoon@schoolquantum.ru</v>
      </c>
      <c r="F11" s="68"/>
      <c r="G11" s="68" t="str">
        <f>'Информация о Чемпионате'!B14</f>
        <v>8926 543-65-46</v>
      </c>
      <c r="H11" s="68"/>
    </row>
    <row r="12" spans="1:40" ht="15.75" customHeight="1" x14ac:dyDescent="0.25">
      <c r="A12" s="68" t="s">
        <v>53</v>
      </c>
      <c r="B12" s="68"/>
      <c r="C12" s="68">
        <f>'Информация о Чемпионате'!B17</f>
        <v>11</v>
      </c>
      <c r="D12" s="68"/>
      <c r="E12" s="68"/>
      <c r="F12" s="68"/>
      <c r="G12" s="68"/>
      <c r="H12" s="68"/>
    </row>
    <row r="13" spans="1:40" ht="15.75" x14ac:dyDescent="0.25">
      <c r="A13" s="68" t="s">
        <v>52</v>
      </c>
      <c r="B13" s="68"/>
      <c r="C13" s="68">
        <f>'Информация о Чемпионате'!B15</f>
        <v>18</v>
      </c>
      <c r="D13" s="68"/>
      <c r="E13" s="68"/>
      <c r="F13" s="68"/>
      <c r="G13" s="68"/>
      <c r="H13" s="68"/>
    </row>
    <row r="14" spans="1:40" ht="15.75" x14ac:dyDescent="0.25">
      <c r="A14" s="68" t="s">
        <v>20</v>
      </c>
      <c r="B14" s="68"/>
      <c r="C14" s="68">
        <f>'Информация о Чемпионате'!B16</f>
        <v>6</v>
      </c>
      <c r="D14" s="68"/>
      <c r="E14" s="68"/>
      <c r="F14" s="68"/>
      <c r="G14" s="68"/>
      <c r="H14" s="68"/>
    </row>
    <row r="15" spans="1:40" ht="15.75" x14ac:dyDescent="0.25">
      <c r="A15" s="68" t="s">
        <v>28</v>
      </c>
      <c r="B15" s="68"/>
      <c r="C15" s="68" t="str">
        <f>'Информация о Чемпионате'!B8</f>
        <v>16.04.2025-27.04.2025</v>
      </c>
      <c r="D15" s="68"/>
      <c r="E15" s="68"/>
      <c r="F15" s="68"/>
      <c r="G15" s="68"/>
      <c r="H15" s="68"/>
    </row>
    <row r="16" spans="1:40" x14ac:dyDescent="0.25">
      <c r="A16" s="63" t="s">
        <v>13</v>
      </c>
      <c r="B16" s="88"/>
      <c r="C16" s="88"/>
      <c r="D16" s="88"/>
      <c r="E16" s="88"/>
      <c r="F16" s="88"/>
      <c r="G16" s="88"/>
      <c r="H16" s="88"/>
    </row>
    <row r="17" spans="1:40" ht="30" x14ac:dyDescent="0.25">
      <c r="A17" s="2" t="s">
        <v>6</v>
      </c>
      <c r="B17" s="40" t="s">
        <v>5</v>
      </c>
      <c r="C17" s="21" t="s">
        <v>4</v>
      </c>
      <c r="D17" s="127" t="s">
        <v>3</v>
      </c>
      <c r="E17" s="7" t="s">
        <v>2</v>
      </c>
      <c r="F17" s="7" t="s">
        <v>1</v>
      </c>
      <c r="G17" s="7" t="s">
        <v>0</v>
      </c>
      <c r="H17" s="2" t="s">
        <v>237</v>
      </c>
    </row>
    <row r="18" spans="1:40" s="137" customFormat="1" ht="35.25" customHeight="1" x14ac:dyDescent="0.25">
      <c r="A18" s="130">
        <v>1</v>
      </c>
      <c r="B18" s="131" t="s">
        <v>173</v>
      </c>
      <c r="C18" s="131" t="s">
        <v>200</v>
      </c>
      <c r="D18" s="130" t="s">
        <v>217</v>
      </c>
      <c r="E18" s="130">
        <v>10</v>
      </c>
      <c r="F18" s="132" t="s">
        <v>62</v>
      </c>
      <c r="G18" s="130">
        <f>E18*6</f>
        <v>60</v>
      </c>
      <c r="H18" s="133">
        <f>340/72*10</f>
        <v>47.222222222222221</v>
      </c>
      <c r="I18" s="134" t="s">
        <v>238</v>
      </c>
      <c r="J18" s="135"/>
      <c r="K18" s="135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</row>
    <row r="19" spans="1:40" s="137" customFormat="1" ht="52.5" customHeight="1" x14ac:dyDescent="0.25">
      <c r="A19" s="130">
        <v>2</v>
      </c>
      <c r="B19" s="131" t="s">
        <v>174</v>
      </c>
      <c r="C19" s="131" t="s">
        <v>201</v>
      </c>
      <c r="D19" s="130" t="s">
        <v>217</v>
      </c>
      <c r="E19" s="130">
        <v>15</v>
      </c>
      <c r="F19" s="132" t="s">
        <v>62</v>
      </c>
      <c r="G19" s="130">
        <f>E19*6</f>
        <v>90</v>
      </c>
      <c r="H19" s="138">
        <f>972/1000*15</f>
        <v>14.58</v>
      </c>
      <c r="I19" s="134" t="s">
        <v>239</v>
      </c>
      <c r="J19" s="135"/>
      <c r="K19" s="135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</row>
    <row r="20" spans="1:40" s="137" customFormat="1" ht="56.25" customHeight="1" x14ac:dyDescent="0.25">
      <c r="A20" s="130">
        <v>3</v>
      </c>
      <c r="B20" s="131" t="s">
        <v>202</v>
      </c>
      <c r="C20" s="131" t="s">
        <v>203</v>
      </c>
      <c r="D20" s="130" t="s">
        <v>217</v>
      </c>
      <c r="E20" s="130">
        <v>1</v>
      </c>
      <c r="F20" s="132" t="s">
        <v>168</v>
      </c>
      <c r="G20" s="130">
        <v>26</v>
      </c>
      <c r="H20" s="138"/>
      <c r="I20" s="135"/>
      <c r="J20" s="135"/>
      <c r="K20" s="135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</row>
    <row r="21" spans="1:40" s="137" customFormat="1" ht="39.75" customHeight="1" x14ac:dyDescent="0.25">
      <c r="A21" s="130">
        <v>4</v>
      </c>
      <c r="B21" s="131" t="s">
        <v>131</v>
      </c>
      <c r="C21" s="131" t="s">
        <v>264</v>
      </c>
      <c r="D21" s="130" t="s">
        <v>217</v>
      </c>
      <c r="E21" s="130">
        <v>2</v>
      </c>
      <c r="F21" s="132" t="s">
        <v>62</v>
      </c>
      <c r="G21" s="130">
        <v>4</v>
      </c>
      <c r="H21" s="138"/>
      <c r="I21" s="135"/>
      <c r="J21" s="135"/>
      <c r="K21" s="135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</row>
    <row r="22" spans="1:40" s="137" customFormat="1" ht="38.25" customHeight="1" x14ac:dyDescent="0.25">
      <c r="A22" s="130">
        <v>5</v>
      </c>
      <c r="B22" s="138" t="s">
        <v>175</v>
      </c>
      <c r="C22" s="131" t="s">
        <v>307</v>
      </c>
      <c r="D22" s="130" t="s">
        <v>217</v>
      </c>
      <c r="E22" s="130">
        <v>5</v>
      </c>
      <c r="F22" s="132" t="s">
        <v>62</v>
      </c>
      <c r="G22" s="130">
        <f>E22*6</f>
        <v>30</v>
      </c>
      <c r="H22" s="138"/>
      <c r="I22" s="135"/>
      <c r="J22" s="135"/>
      <c r="K22" s="135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</row>
    <row r="23" spans="1:40" s="137" customFormat="1" ht="30" customHeight="1" x14ac:dyDescent="0.25">
      <c r="A23" s="130">
        <v>6</v>
      </c>
      <c r="B23" s="138" t="s">
        <v>176</v>
      </c>
      <c r="C23" s="138" t="s">
        <v>308</v>
      </c>
      <c r="D23" s="130" t="s">
        <v>217</v>
      </c>
      <c r="E23" s="130">
        <v>1</v>
      </c>
      <c r="F23" s="132" t="s">
        <v>218</v>
      </c>
      <c r="G23" s="130">
        <v>18</v>
      </c>
      <c r="H23" s="138"/>
      <c r="I23" s="135"/>
      <c r="J23" s="135"/>
      <c r="K23" s="135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</row>
    <row r="24" spans="1:40" s="137" customFormat="1" ht="30" customHeight="1" x14ac:dyDescent="0.25">
      <c r="A24" s="130">
        <v>7</v>
      </c>
      <c r="B24" s="138" t="s">
        <v>177</v>
      </c>
      <c r="C24" s="138" t="s">
        <v>204</v>
      </c>
      <c r="D24" s="130" t="s">
        <v>217</v>
      </c>
      <c r="E24" s="130">
        <v>2</v>
      </c>
      <c r="F24" s="130" t="s">
        <v>167</v>
      </c>
      <c r="G24" s="130">
        <f>E24*18</f>
        <v>36</v>
      </c>
      <c r="H24" s="133">
        <f>449/15*2</f>
        <v>59.866666666666667</v>
      </c>
      <c r="I24" s="134" t="s">
        <v>252</v>
      </c>
      <c r="J24" s="135"/>
      <c r="K24" s="135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</row>
    <row r="25" spans="1:40" s="137" customFormat="1" ht="30" customHeight="1" x14ac:dyDescent="0.25">
      <c r="A25" s="130">
        <v>8</v>
      </c>
      <c r="B25" s="139" t="s">
        <v>265</v>
      </c>
      <c r="C25" s="140" t="s">
        <v>205</v>
      </c>
      <c r="D25" s="130" t="s">
        <v>217</v>
      </c>
      <c r="E25" s="130">
        <v>1</v>
      </c>
      <c r="F25" s="132" t="s">
        <v>218</v>
      </c>
      <c r="G25" s="130">
        <v>18</v>
      </c>
      <c r="H25" s="138"/>
      <c r="I25" s="135"/>
      <c r="J25" s="135"/>
      <c r="K25" s="135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</row>
    <row r="26" spans="1:40" s="137" customFormat="1" ht="30" customHeight="1" x14ac:dyDescent="0.25">
      <c r="A26" s="130">
        <v>9</v>
      </c>
      <c r="B26" s="141" t="s">
        <v>179</v>
      </c>
      <c r="C26" s="142" t="s">
        <v>309</v>
      </c>
      <c r="D26" s="130" t="s">
        <v>217</v>
      </c>
      <c r="E26" s="130">
        <v>1</v>
      </c>
      <c r="F26" s="130" t="s">
        <v>219</v>
      </c>
      <c r="G26" s="130">
        <f>E26*18</f>
        <v>18</v>
      </c>
      <c r="H26" s="138"/>
      <c r="I26" s="135"/>
      <c r="J26" s="135"/>
      <c r="K26" s="135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</row>
    <row r="27" spans="1:40" s="145" customFormat="1" ht="60" x14ac:dyDescent="0.25">
      <c r="A27" s="130">
        <v>10</v>
      </c>
      <c r="B27" s="131" t="s">
        <v>129</v>
      </c>
      <c r="C27" s="131" t="s">
        <v>310</v>
      </c>
      <c r="D27" s="130" t="s">
        <v>217</v>
      </c>
      <c r="E27" s="130">
        <v>3</v>
      </c>
      <c r="F27" s="132" t="s">
        <v>62</v>
      </c>
      <c r="G27" s="130">
        <v>6</v>
      </c>
      <c r="H27" s="143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</row>
    <row r="28" spans="1:40" s="137" customFormat="1" ht="30" customHeight="1" x14ac:dyDescent="0.25">
      <c r="A28" s="130">
        <v>11</v>
      </c>
      <c r="B28" s="131" t="s">
        <v>266</v>
      </c>
      <c r="C28" s="138" t="s">
        <v>314</v>
      </c>
      <c r="D28" s="130" t="s">
        <v>217</v>
      </c>
      <c r="E28" s="130">
        <v>3</v>
      </c>
      <c r="F28" s="130" t="s">
        <v>62</v>
      </c>
      <c r="G28" s="130">
        <v>6</v>
      </c>
      <c r="H28" s="138"/>
      <c r="I28" s="135"/>
      <c r="J28" s="135"/>
      <c r="K28" s="135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</row>
    <row r="29" spans="1:40" s="137" customFormat="1" ht="30" customHeight="1" x14ac:dyDescent="0.25">
      <c r="A29" s="130">
        <v>12</v>
      </c>
      <c r="B29" s="131" t="s">
        <v>180</v>
      </c>
      <c r="C29" s="138" t="s">
        <v>313</v>
      </c>
      <c r="D29" s="130" t="s">
        <v>217</v>
      </c>
      <c r="E29" s="130">
        <v>3</v>
      </c>
      <c r="F29" s="130" t="s">
        <v>62</v>
      </c>
      <c r="G29" s="130">
        <v>8</v>
      </c>
      <c r="H29" s="138"/>
      <c r="I29" s="135"/>
      <c r="J29" s="135"/>
      <c r="K29" s="135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</row>
    <row r="30" spans="1:40" s="137" customFormat="1" ht="13.9" customHeight="1" x14ac:dyDescent="0.25">
      <c r="A30" s="130">
        <v>13</v>
      </c>
      <c r="B30" s="131" t="s">
        <v>137</v>
      </c>
      <c r="C30" s="138" t="s">
        <v>315</v>
      </c>
      <c r="D30" s="130" t="s">
        <v>217</v>
      </c>
      <c r="E30" s="130">
        <v>1</v>
      </c>
      <c r="F30" s="130" t="s">
        <v>62</v>
      </c>
      <c r="G30" s="130">
        <v>2</v>
      </c>
      <c r="H30" s="138"/>
      <c r="I30" s="135"/>
      <c r="J30" s="135"/>
      <c r="K30" s="135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</row>
    <row r="31" spans="1:40" s="145" customFormat="1" ht="409.5" x14ac:dyDescent="0.25">
      <c r="A31" s="130">
        <v>14</v>
      </c>
      <c r="B31" s="131" t="s">
        <v>266</v>
      </c>
      <c r="C31" s="140" t="s">
        <v>312</v>
      </c>
      <c r="D31" s="130" t="s">
        <v>217</v>
      </c>
      <c r="E31" s="130">
        <v>1</v>
      </c>
      <c r="F31" s="130" t="s">
        <v>62</v>
      </c>
      <c r="G31" s="130">
        <v>4</v>
      </c>
      <c r="H31" s="146">
        <f>1062/25</f>
        <v>42.48</v>
      </c>
      <c r="I31" s="134" t="s">
        <v>240</v>
      </c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</row>
    <row r="32" spans="1:40" s="145" customFormat="1" ht="30" x14ac:dyDescent="0.25">
      <c r="A32" s="130">
        <v>15</v>
      </c>
      <c r="B32" s="131" t="s">
        <v>135</v>
      </c>
      <c r="C32" s="140" t="s">
        <v>206</v>
      </c>
      <c r="D32" s="130" t="s">
        <v>217</v>
      </c>
      <c r="E32" s="130">
        <v>1</v>
      </c>
      <c r="F32" s="132" t="s">
        <v>220</v>
      </c>
      <c r="G32" s="130">
        <f>E32*2</f>
        <v>2</v>
      </c>
      <c r="H32" s="147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</row>
    <row r="33" spans="1:40" s="137" customFormat="1" ht="30" customHeight="1" x14ac:dyDescent="0.25">
      <c r="A33" s="130">
        <v>16</v>
      </c>
      <c r="B33" s="138" t="s">
        <v>132</v>
      </c>
      <c r="C33" s="138" t="s">
        <v>207</v>
      </c>
      <c r="D33" s="130" t="s">
        <v>217</v>
      </c>
      <c r="E33" s="130">
        <v>3</v>
      </c>
      <c r="F33" s="130" t="s">
        <v>242</v>
      </c>
      <c r="G33" s="130">
        <f>E33*18</f>
        <v>54</v>
      </c>
      <c r="H33" s="133">
        <f>519/5</f>
        <v>103.8</v>
      </c>
      <c r="I33" s="134" t="s">
        <v>241</v>
      </c>
      <c r="J33" s="135"/>
      <c r="K33" s="135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</row>
    <row r="34" spans="1:40" s="145" customFormat="1" ht="45" x14ac:dyDescent="0.25">
      <c r="A34" s="130">
        <v>17</v>
      </c>
      <c r="B34" s="131" t="s">
        <v>134</v>
      </c>
      <c r="C34" s="140" t="s">
        <v>281</v>
      </c>
      <c r="D34" s="130" t="s">
        <v>217</v>
      </c>
      <c r="E34" s="130">
        <v>3</v>
      </c>
      <c r="F34" s="130" t="s">
        <v>221</v>
      </c>
      <c r="G34" s="130">
        <f>E34*18</f>
        <v>54</v>
      </c>
      <c r="H34" s="148">
        <f>362/2*3</f>
        <v>543</v>
      </c>
      <c r="I34" s="134" t="s">
        <v>243</v>
      </c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</row>
    <row r="35" spans="1:40" s="145" customFormat="1" ht="60" x14ac:dyDescent="0.25">
      <c r="A35" s="130">
        <v>18</v>
      </c>
      <c r="B35" s="131" t="s">
        <v>133</v>
      </c>
      <c r="C35" s="140" t="s">
        <v>208</v>
      </c>
      <c r="D35" s="130" t="s">
        <v>217</v>
      </c>
      <c r="E35" s="130">
        <v>3</v>
      </c>
      <c r="F35" s="130" t="s">
        <v>221</v>
      </c>
      <c r="G35" s="130">
        <f>E35*18</f>
        <v>54</v>
      </c>
      <c r="H35" s="149">
        <f>181/2*3</f>
        <v>271.5</v>
      </c>
      <c r="I35" s="134" t="s">
        <v>244</v>
      </c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</row>
    <row r="36" spans="1:40" s="145" customFormat="1" x14ac:dyDescent="0.25">
      <c r="A36" s="130">
        <v>19</v>
      </c>
      <c r="B36" s="131" t="s">
        <v>181</v>
      </c>
      <c r="C36" s="140" t="s">
        <v>209</v>
      </c>
      <c r="D36" s="130" t="s">
        <v>217</v>
      </c>
      <c r="E36" s="130">
        <v>3</v>
      </c>
      <c r="F36" s="130" t="s">
        <v>221</v>
      </c>
      <c r="G36" s="130">
        <f>E36*18</f>
        <v>54</v>
      </c>
      <c r="H36" s="143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</row>
    <row r="37" spans="1:40" s="145" customFormat="1" ht="330" x14ac:dyDescent="0.25">
      <c r="A37" s="130">
        <v>20</v>
      </c>
      <c r="B37" s="150" t="s">
        <v>184</v>
      </c>
      <c r="C37" s="150" t="s">
        <v>210</v>
      </c>
      <c r="D37" s="130" t="s">
        <v>217</v>
      </c>
      <c r="E37" s="130">
        <v>3</v>
      </c>
      <c r="F37" s="130" t="s">
        <v>221</v>
      </c>
      <c r="G37" s="130">
        <f>E37*18</f>
        <v>54</v>
      </c>
      <c r="H37" s="151">
        <v>206</v>
      </c>
      <c r="I37" s="134" t="s">
        <v>245</v>
      </c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</row>
    <row r="38" spans="1:40" s="145" customFormat="1" ht="30" x14ac:dyDescent="0.25">
      <c r="A38" s="130">
        <v>21</v>
      </c>
      <c r="B38" s="131" t="s">
        <v>185</v>
      </c>
      <c r="C38" s="131" t="s">
        <v>211</v>
      </c>
      <c r="D38" s="130" t="s">
        <v>217</v>
      </c>
      <c r="E38" s="130">
        <v>6</v>
      </c>
      <c r="F38" s="130" t="s">
        <v>62</v>
      </c>
      <c r="G38" s="130">
        <f>E38*2</f>
        <v>12</v>
      </c>
      <c r="H38" s="131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</row>
    <row r="39" spans="1:40" s="145" customFormat="1" ht="30" x14ac:dyDescent="0.25">
      <c r="A39" s="130">
        <v>22</v>
      </c>
      <c r="B39" s="152" t="s">
        <v>186</v>
      </c>
      <c r="C39" s="153" t="s">
        <v>187</v>
      </c>
      <c r="D39" s="130" t="s">
        <v>217</v>
      </c>
      <c r="E39" s="154">
        <v>5</v>
      </c>
      <c r="F39" s="130" t="s">
        <v>62</v>
      </c>
      <c r="G39" s="130">
        <f>E39*2</f>
        <v>10</v>
      </c>
      <c r="H39" s="155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</row>
    <row r="40" spans="1:40" s="137" customFormat="1" ht="40.5" customHeight="1" x14ac:dyDescent="0.25">
      <c r="A40" s="130">
        <v>23</v>
      </c>
      <c r="B40" s="138" t="s">
        <v>192</v>
      </c>
      <c r="C40" s="131" t="s">
        <v>213</v>
      </c>
      <c r="D40" s="130" t="s">
        <v>217</v>
      </c>
      <c r="E40" s="130">
        <v>74.5</v>
      </c>
      <c r="F40" s="130" t="s">
        <v>222</v>
      </c>
      <c r="G40" s="130">
        <f>E40*6</f>
        <v>447</v>
      </c>
      <c r="H40" s="138"/>
      <c r="I40" s="135"/>
      <c r="J40" s="135"/>
      <c r="K40" s="135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</row>
    <row r="41" spans="1:40" s="145" customFormat="1" ht="30" x14ac:dyDescent="0.25">
      <c r="A41" s="130">
        <v>24</v>
      </c>
      <c r="B41" s="156" t="s">
        <v>136</v>
      </c>
      <c r="C41" s="156" t="s">
        <v>214</v>
      </c>
      <c r="D41" s="130" t="s">
        <v>217</v>
      </c>
      <c r="E41" s="157">
        <v>1</v>
      </c>
      <c r="F41" s="130" t="s">
        <v>223</v>
      </c>
      <c r="G41" s="130">
        <f>E41*6</f>
        <v>6</v>
      </c>
      <c r="H41" s="143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</row>
    <row r="42" spans="1:40" s="137" customFormat="1" ht="30" customHeight="1" x14ac:dyDescent="0.25">
      <c r="A42" s="130">
        <v>25</v>
      </c>
      <c r="B42" s="138" t="s">
        <v>268</v>
      </c>
      <c r="C42" s="138" t="s">
        <v>267</v>
      </c>
      <c r="D42" s="130" t="s">
        <v>217</v>
      </c>
      <c r="E42" s="130">
        <v>1</v>
      </c>
      <c r="F42" s="130" t="s">
        <v>224</v>
      </c>
      <c r="G42" s="130">
        <f>E42*6</f>
        <v>6</v>
      </c>
      <c r="H42" s="138"/>
      <c r="I42" s="135"/>
      <c r="J42" s="135"/>
      <c r="K42" s="135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</row>
    <row r="43" spans="1:40" s="137" customFormat="1" ht="15.75" customHeight="1" x14ac:dyDescent="0.25">
      <c r="A43" s="130">
        <v>26</v>
      </c>
      <c r="B43" s="131" t="s">
        <v>250</v>
      </c>
      <c r="C43" s="158" t="s">
        <v>197</v>
      </c>
      <c r="D43" s="130" t="s">
        <v>217</v>
      </c>
      <c r="E43" s="130">
        <v>4</v>
      </c>
      <c r="F43" s="130" t="s">
        <v>62</v>
      </c>
      <c r="G43" s="130">
        <f>E43*2</f>
        <v>8</v>
      </c>
      <c r="H43" s="138">
        <f>187/20*3</f>
        <v>28.049999999999997</v>
      </c>
      <c r="I43" s="134" t="s">
        <v>251</v>
      </c>
      <c r="J43" s="135"/>
      <c r="K43" s="135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</row>
    <row r="44" spans="1:40" s="137" customFormat="1" ht="28.5" customHeight="1" x14ac:dyDescent="0.25">
      <c r="A44" s="130">
        <v>27</v>
      </c>
      <c r="B44" s="131" t="s">
        <v>248</v>
      </c>
      <c r="C44" s="131" t="s">
        <v>269</v>
      </c>
      <c r="D44" s="130" t="s">
        <v>217</v>
      </c>
      <c r="E44" s="130">
        <v>4</v>
      </c>
      <c r="F44" s="130" t="s">
        <v>62</v>
      </c>
      <c r="G44" s="130">
        <v>24</v>
      </c>
      <c r="H44" s="138">
        <f>144/20*4</f>
        <v>28.8</v>
      </c>
      <c r="I44" s="159" t="s">
        <v>249</v>
      </c>
      <c r="J44" s="135"/>
      <c r="K44" s="135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</row>
    <row r="45" spans="1:40" s="145" customFormat="1" ht="345" x14ac:dyDescent="0.25">
      <c r="A45" s="130">
        <v>28</v>
      </c>
      <c r="B45" s="138" t="s">
        <v>140</v>
      </c>
      <c r="C45" s="138" t="s">
        <v>215</v>
      </c>
      <c r="D45" s="130" t="s">
        <v>217</v>
      </c>
      <c r="E45" s="130">
        <v>1</v>
      </c>
      <c r="F45" s="130" t="s">
        <v>62</v>
      </c>
      <c r="G45" s="130">
        <v>30</v>
      </c>
      <c r="H45" s="148">
        <v>169</v>
      </c>
      <c r="I45" s="134" t="s">
        <v>246</v>
      </c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</row>
    <row r="46" spans="1:40" s="145" customFormat="1" ht="375" x14ac:dyDescent="0.25">
      <c r="A46" s="130">
        <v>29</v>
      </c>
      <c r="B46" s="138" t="s">
        <v>169</v>
      </c>
      <c r="C46" s="138" t="s">
        <v>216</v>
      </c>
      <c r="D46" s="130" t="s">
        <v>217</v>
      </c>
      <c r="E46" s="130">
        <v>1</v>
      </c>
      <c r="F46" s="130" t="s">
        <v>62</v>
      </c>
      <c r="G46" s="130">
        <v>30</v>
      </c>
      <c r="H46" s="149">
        <f>399/8</f>
        <v>49.875</v>
      </c>
      <c r="I46" s="134" t="s">
        <v>247</v>
      </c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4"/>
      <c r="AM46" s="144"/>
      <c r="AN46" s="144"/>
    </row>
    <row r="47" spans="1:40" s="145" customFormat="1" ht="45" x14ac:dyDescent="0.25">
      <c r="A47" s="130">
        <v>30</v>
      </c>
      <c r="B47" s="138" t="s">
        <v>225</v>
      </c>
      <c r="C47" s="138" t="s">
        <v>234</v>
      </c>
      <c r="D47" s="160" t="s">
        <v>217</v>
      </c>
      <c r="E47" s="130">
        <v>1</v>
      </c>
      <c r="F47" s="160" t="s">
        <v>74</v>
      </c>
      <c r="G47" s="130">
        <v>30</v>
      </c>
      <c r="H47" s="161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  <c r="AK47" s="144"/>
      <c r="AL47" s="144"/>
      <c r="AM47" s="144"/>
      <c r="AN47" s="144"/>
    </row>
    <row r="48" spans="1:40" s="145" customFormat="1" ht="30" x14ac:dyDescent="0.25">
      <c r="A48" s="130">
        <v>31</v>
      </c>
      <c r="B48" s="138" t="s">
        <v>225</v>
      </c>
      <c r="C48" s="138" t="s">
        <v>279</v>
      </c>
      <c r="D48" s="160" t="s">
        <v>217</v>
      </c>
      <c r="E48" s="130">
        <v>3</v>
      </c>
      <c r="F48" s="160" t="s">
        <v>235</v>
      </c>
      <c r="G48" s="130">
        <v>90</v>
      </c>
      <c r="H48" s="161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  <c r="AJ48" s="144"/>
      <c r="AK48" s="144"/>
      <c r="AL48" s="144"/>
      <c r="AM48" s="144"/>
      <c r="AN48" s="144"/>
    </row>
    <row r="49" spans="1:40" s="145" customFormat="1" ht="105" x14ac:dyDescent="0.25">
      <c r="A49" s="130">
        <v>32</v>
      </c>
      <c r="B49" s="162" t="s">
        <v>228</v>
      </c>
      <c r="C49" s="142" t="s">
        <v>229</v>
      </c>
      <c r="D49" s="160" t="s">
        <v>217</v>
      </c>
      <c r="E49" s="130">
        <v>1</v>
      </c>
      <c r="F49" s="160" t="s">
        <v>74</v>
      </c>
      <c r="G49" s="130">
        <v>2</v>
      </c>
      <c r="H49" s="161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  <c r="AJ49" s="144"/>
      <c r="AK49" s="144"/>
      <c r="AL49" s="144"/>
      <c r="AM49" s="144"/>
      <c r="AN49" s="144"/>
    </row>
    <row r="50" spans="1:40" s="145" customFormat="1" ht="38.25" x14ac:dyDescent="0.25">
      <c r="A50" s="130">
        <v>33</v>
      </c>
      <c r="B50" s="163" t="s">
        <v>202</v>
      </c>
      <c r="C50" s="163" t="s">
        <v>203</v>
      </c>
      <c r="D50" s="164" t="s">
        <v>217</v>
      </c>
      <c r="E50" s="164">
        <v>1</v>
      </c>
      <c r="F50" s="165" t="s">
        <v>270</v>
      </c>
      <c r="G50" s="164">
        <v>26</v>
      </c>
      <c r="H50" s="161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4"/>
      <c r="AM50" s="144"/>
      <c r="AN50" s="144"/>
    </row>
    <row r="51" spans="1:40" s="145" customFormat="1" x14ac:dyDescent="0.25">
      <c r="A51" s="130">
        <v>34</v>
      </c>
      <c r="B51" s="162" t="s">
        <v>290</v>
      </c>
      <c r="C51" s="142" t="s">
        <v>291</v>
      </c>
      <c r="D51" s="160" t="s">
        <v>217</v>
      </c>
      <c r="E51" s="130">
        <v>1</v>
      </c>
      <c r="F51" s="160" t="s">
        <v>292</v>
      </c>
      <c r="G51" s="130">
        <v>2</v>
      </c>
      <c r="H51" s="161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  <c r="AK51" s="144"/>
      <c r="AL51" s="144"/>
      <c r="AM51" s="144"/>
      <c r="AN51" s="144"/>
    </row>
    <row r="52" spans="1:40" ht="20.25" x14ac:dyDescent="0.25">
      <c r="A52" s="114" t="s">
        <v>14</v>
      </c>
      <c r="B52" s="115"/>
      <c r="C52" s="115"/>
      <c r="D52" s="115"/>
      <c r="E52" s="115"/>
      <c r="F52" s="115"/>
      <c r="G52" s="115"/>
      <c r="H52" s="116"/>
    </row>
    <row r="53" spans="1:40" ht="60" x14ac:dyDescent="0.25">
      <c r="A53" s="7" t="s">
        <v>6</v>
      </c>
      <c r="B53" s="7" t="s">
        <v>5</v>
      </c>
      <c r="C53" s="2" t="s">
        <v>4</v>
      </c>
      <c r="D53" s="2" t="s">
        <v>3</v>
      </c>
      <c r="E53" s="2" t="s">
        <v>2</v>
      </c>
      <c r="F53" s="2" t="s">
        <v>1</v>
      </c>
      <c r="G53" s="2" t="s">
        <v>0</v>
      </c>
      <c r="H53" s="2" t="s">
        <v>11</v>
      </c>
    </row>
    <row r="54" spans="1:40" s="9" customFormat="1" x14ac:dyDescent="0.25">
      <c r="A54" s="104">
        <v>1</v>
      </c>
      <c r="B54" s="26" t="s">
        <v>142</v>
      </c>
      <c r="C54" s="25" t="s">
        <v>143</v>
      </c>
      <c r="D54" s="2" t="s">
        <v>112</v>
      </c>
      <c r="E54" s="2">
        <v>2</v>
      </c>
      <c r="F54" s="2" t="s">
        <v>78</v>
      </c>
      <c r="G54" s="2">
        <f>E54*5</f>
        <v>10</v>
      </c>
      <c r="H54" s="113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</row>
    <row r="55" spans="1:40" s="9" customFormat="1" ht="30" x14ac:dyDescent="0.25">
      <c r="A55" s="104">
        <v>2</v>
      </c>
      <c r="B55" s="26" t="s">
        <v>130</v>
      </c>
      <c r="C55" s="25" t="s">
        <v>144</v>
      </c>
      <c r="D55" s="2" t="s">
        <v>112</v>
      </c>
      <c r="E55" s="2">
        <v>1</v>
      </c>
      <c r="F55" s="2" t="s">
        <v>78</v>
      </c>
      <c r="G55" s="2">
        <f t="shared" ref="G55:G63" si="0">E55</f>
        <v>1</v>
      </c>
      <c r="H55" s="113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</row>
    <row r="56" spans="1:40" s="9" customFormat="1" x14ac:dyDescent="0.25">
      <c r="A56" s="104">
        <v>3</v>
      </c>
      <c r="B56" s="26" t="s">
        <v>145</v>
      </c>
      <c r="C56" s="25" t="s">
        <v>146</v>
      </c>
      <c r="D56" s="2" t="s">
        <v>112</v>
      </c>
      <c r="E56" s="2">
        <v>13</v>
      </c>
      <c r="F56" s="2" t="s">
        <v>78</v>
      </c>
      <c r="G56" s="2">
        <f>E56*5</f>
        <v>65</v>
      </c>
      <c r="H56" s="113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</row>
    <row r="57" spans="1:40" s="9" customFormat="1" ht="30" x14ac:dyDescent="0.25">
      <c r="A57" s="104">
        <v>5</v>
      </c>
      <c r="B57" s="26" t="s">
        <v>147</v>
      </c>
      <c r="C57" s="25" t="s">
        <v>148</v>
      </c>
      <c r="D57" s="2" t="s">
        <v>112</v>
      </c>
      <c r="E57" s="2">
        <v>1</v>
      </c>
      <c r="F57" s="2" t="s">
        <v>141</v>
      </c>
      <c r="G57" s="2">
        <f t="shared" ref="G57" si="1">E57*5</f>
        <v>5</v>
      </c>
      <c r="H57" s="113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</row>
    <row r="58" spans="1:40" s="9" customFormat="1" x14ac:dyDescent="0.25">
      <c r="A58" s="104">
        <v>6</v>
      </c>
      <c r="B58" s="26" t="s">
        <v>149</v>
      </c>
      <c r="C58" s="92" t="s">
        <v>150</v>
      </c>
      <c r="D58" s="2" t="s">
        <v>112</v>
      </c>
      <c r="E58" s="2">
        <v>2</v>
      </c>
      <c r="F58" s="2" t="s">
        <v>78</v>
      </c>
      <c r="G58" s="2">
        <f t="shared" si="0"/>
        <v>2</v>
      </c>
      <c r="H58" s="113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</row>
    <row r="59" spans="1:40" s="9" customFormat="1" x14ac:dyDescent="0.25">
      <c r="A59" s="104">
        <v>7</v>
      </c>
      <c r="B59" s="26" t="s">
        <v>151</v>
      </c>
      <c r="C59" s="92" t="s">
        <v>152</v>
      </c>
      <c r="D59" s="2" t="s">
        <v>112</v>
      </c>
      <c r="E59" s="2">
        <v>2</v>
      </c>
      <c r="F59" s="2" t="s">
        <v>141</v>
      </c>
      <c r="G59" s="2">
        <f>E59*5</f>
        <v>10</v>
      </c>
      <c r="H59" s="113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</row>
    <row r="60" spans="1:40" s="9" customFormat="1" x14ac:dyDescent="0.25">
      <c r="A60" s="104">
        <v>8</v>
      </c>
      <c r="B60" s="109" t="s">
        <v>153</v>
      </c>
      <c r="C60" s="25" t="s">
        <v>139</v>
      </c>
      <c r="D60" s="2" t="s">
        <v>112</v>
      </c>
      <c r="E60" s="2">
        <v>14</v>
      </c>
      <c r="F60" s="2" t="s">
        <v>78</v>
      </c>
      <c r="G60" s="2">
        <f t="shared" si="0"/>
        <v>14</v>
      </c>
      <c r="H60" s="113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</row>
    <row r="61" spans="1:40" s="9" customFormat="1" x14ac:dyDescent="0.25">
      <c r="A61" s="117">
        <v>9</v>
      </c>
      <c r="B61" s="110" t="s">
        <v>154</v>
      </c>
      <c r="C61" s="29" t="s">
        <v>155</v>
      </c>
      <c r="D61" s="2" t="s">
        <v>112</v>
      </c>
      <c r="E61" s="2">
        <v>8</v>
      </c>
      <c r="F61" s="2" t="s">
        <v>78</v>
      </c>
      <c r="G61" s="2">
        <f t="shared" si="0"/>
        <v>8</v>
      </c>
      <c r="H61" s="113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</row>
    <row r="62" spans="1:40" s="9" customFormat="1" ht="30" x14ac:dyDescent="0.25">
      <c r="A62" s="104">
        <v>10</v>
      </c>
      <c r="B62" s="26" t="s">
        <v>156</v>
      </c>
      <c r="C62" s="26" t="s">
        <v>157</v>
      </c>
      <c r="D62" s="42" t="s">
        <v>112</v>
      </c>
      <c r="E62" s="2">
        <v>5</v>
      </c>
      <c r="F62" s="2" t="s">
        <v>141</v>
      </c>
      <c r="G62" s="2">
        <f t="shared" si="0"/>
        <v>5</v>
      </c>
      <c r="H62" s="113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</row>
    <row r="63" spans="1:40" s="9" customFormat="1" x14ac:dyDescent="0.25">
      <c r="A63" s="104">
        <v>11</v>
      </c>
      <c r="B63" s="26" t="s">
        <v>158</v>
      </c>
      <c r="C63" s="26" t="s">
        <v>159</v>
      </c>
      <c r="D63" s="42" t="s">
        <v>112</v>
      </c>
      <c r="E63" s="2">
        <v>5</v>
      </c>
      <c r="F63" s="2" t="s">
        <v>78</v>
      </c>
      <c r="G63" s="2">
        <f t="shared" si="0"/>
        <v>5</v>
      </c>
      <c r="H63" s="113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8"/>
      <c r="AN63" s="128"/>
    </row>
    <row r="64" spans="1:40" s="9" customFormat="1" ht="30" x14ac:dyDescent="0.25">
      <c r="A64" s="104">
        <v>12</v>
      </c>
      <c r="B64" s="26" t="s">
        <v>160</v>
      </c>
      <c r="C64" s="26" t="s">
        <v>161</v>
      </c>
      <c r="D64" s="42" t="s">
        <v>112</v>
      </c>
      <c r="E64" s="2">
        <v>5</v>
      </c>
      <c r="F64" s="2" t="s">
        <v>282</v>
      </c>
      <c r="G64" s="2">
        <f>E64*5</f>
        <v>25</v>
      </c>
      <c r="H64" s="113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</row>
    <row r="65" spans="1:40" s="9" customFormat="1" x14ac:dyDescent="0.25">
      <c r="A65" s="118">
        <v>13</v>
      </c>
      <c r="B65" s="119" t="s">
        <v>162</v>
      </c>
      <c r="C65" s="119" t="s">
        <v>163</v>
      </c>
      <c r="D65" s="120" t="s">
        <v>112</v>
      </c>
      <c r="E65" s="50">
        <v>5</v>
      </c>
      <c r="F65" s="50" t="s">
        <v>78</v>
      </c>
      <c r="G65" s="7">
        <f>E65*5</f>
        <v>25</v>
      </c>
      <c r="H65" s="121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</row>
    <row r="66" spans="1:40" s="9" customFormat="1" ht="25.5" x14ac:dyDescent="0.25">
      <c r="A66" s="122">
        <v>14</v>
      </c>
      <c r="B66" s="123" t="s">
        <v>288</v>
      </c>
      <c r="C66" s="123" t="s">
        <v>289</v>
      </c>
      <c r="D66" s="124" t="s">
        <v>112</v>
      </c>
      <c r="E66" s="8">
        <v>5</v>
      </c>
      <c r="F66" s="8" t="s">
        <v>78</v>
      </c>
      <c r="G66" s="21">
        <v>20</v>
      </c>
      <c r="H66" s="125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</row>
    <row r="67" spans="1:40" ht="28.5" customHeight="1" x14ac:dyDescent="0.25">
      <c r="A67" s="61" t="s">
        <v>7</v>
      </c>
      <c r="B67" s="65"/>
      <c r="C67" s="65"/>
      <c r="D67" s="65"/>
      <c r="E67" s="65"/>
      <c r="F67" s="65"/>
      <c r="G67" s="65"/>
      <c r="H67" s="65"/>
    </row>
    <row r="68" spans="1:40" ht="60" x14ac:dyDescent="0.25">
      <c r="A68" s="2" t="s">
        <v>6</v>
      </c>
      <c r="B68" s="2" t="s">
        <v>5</v>
      </c>
      <c r="C68" s="2" t="s">
        <v>4</v>
      </c>
      <c r="D68" s="2" t="s">
        <v>3</v>
      </c>
      <c r="E68" s="2" t="s">
        <v>2</v>
      </c>
      <c r="F68" s="2" t="s">
        <v>1</v>
      </c>
      <c r="G68" s="2" t="s">
        <v>0</v>
      </c>
      <c r="H68" s="2" t="s">
        <v>11</v>
      </c>
    </row>
    <row r="69" spans="1:40" customFormat="1" ht="51.75" customHeight="1" x14ac:dyDescent="0.25">
      <c r="A69" s="34">
        <v>1</v>
      </c>
      <c r="B69" s="44" t="s">
        <v>116</v>
      </c>
      <c r="C69" s="106" t="s">
        <v>117</v>
      </c>
      <c r="D69" s="32" t="s">
        <v>118</v>
      </c>
      <c r="E69" s="32">
        <v>2</v>
      </c>
      <c r="F69" s="32" t="s">
        <v>78</v>
      </c>
      <c r="G69" s="32">
        <v>2</v>
      </c>
      <c r="H69" s="44"/>
      <c r="I69" s="87"/>
      <c r="J69" s="87"/>
      <c r="K69" s="87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</row>
    <row r="70" spans="1:40" customFormat="1" ht="15.75" customHeight="1" x14ac:dyDescent="0.25">
      <c r="A70" s="34">
        <v>2</v>
      </c>
      <c r="B70" s="44" t="s">
        <v>119</v>
      </c>
      <c r="C70" s="44" t="s">
        <v>120</v>
      </c>
      <c r="D70" s="32" t="s">
        <v>118</v>
      </c>
      <c r="E70" s="32">
        <v>2</v>
      </c>
      <c r="F70" s="32" t="s">
        <v>78</v>
      </c>
      <c r="G70" s="32">
        <v>2</v>
      </c>
      <c r="H70" s="44"/>
      <c r="I70" s="87"/>
      <c r="J70" s="87"/>
      <c r="K70" s="87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129"/>
      <c r="AM70" s="129"/>
      <c r="AN70" s="129"/>
    </row>
    <row r="71" spans="1:40" customFormat="1" ht="15.75" customHeight="1" x14ac:dyDescent="0.25">
      <c r="A71" s="34">
        <v>3</v>
      </c>
      <c r="B71" s="44" t="s">
        <v>121</v>
      </c>
      <c r="C71" s="34" t="s">
        <v>122</v>
      </c>
      <c r="D71" s="32" t="s">
        <v>118</v>
      </c>
      <c r="E71" s="32">
        <v>6</v>
      </c>
      <c r="F71" s="32" t="s">
        <v>78</v>
      </c>
      <c r="G71" s="32">
        <v>5</v>
      </c>
      <c r="H71" s="44"/>
      <c r="I71" s="87"/>
      <c r="J71" s="87"/>
      <c r="K71" s="87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</row>
    <row r="72" spans="1:40" customFormat="1" ht="41.25" customHeight="1" x14ac:dyDescent="0.25">
      <c r="A72" s="34">
        <v>4</v>
      </c>
      <c r="B72" s="44" t="s">
        <v>123</v>
      </c>
      <c r="C72" s="34" t="s">
        <v>124</v>
      </c>
      <c r="D72" s="32" t="s">
        <v>118</v>
      </c>
      <c r="E72" s="32">
        <v>2</v>
      </c>
      <c r="F72" s="32" t="s">
        <v>78</v>
      </c>
      <c r="G72" s="32">
        <v>80</v>
      </c>
      <c r="H72" s="44"/>
      <c r="I72" s="87"/>
      <c r="J72" s="87"/>
      <c r="K72" s="87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</row>
    <row r="73" spans="1:40" ht="15.75" x14ac:dyDescent="0.25">
      <c r="A73" s="104">
        <v>5</v>
      </c>
      <c r="B73" s="126" t="s">
        <v>232</v>
      </c>
      <c r="C73" s="97" t="s">
        <v>139</v>
      </c>
      <c r="D73" s="21" t="s">
        <v>118</v>
      </c>
      <c r="E73" s="21">
        <v>5</v>
      </c>
      <c r="F73" s="21" t="s">
        <v>78</v>
      </c>
      <c r="G73" s="21">
        <v>5</v>
      </c>
      <c r="H73" s="97"/>
    </row>
  </sheetData>
  <mergeCells count="31">
    <mergeCell ref="A67:H67"/>
    <mergeCell ref="A52:H52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69 C40:C41 C25 C31:C32 C34:C36" xr:uid="{00000000-0002-0000-0200-000000000000}"/>
  </dataValidations>
  <hyperlinks>
    <hyperlink ref="I18" r:id="rId1" xr:uid="{00000000-0004-0000-0200-000000000000}"/>
    <hyperlink ref="I19" r:id="rId2" xr:uid="{00000000-0004-0000-0200-000001000000}"/>
    <hyperlink ref="I31" r:id="rId3" xr:uid="{00000000-0004-0000-0200-000002000000}"/>
    <hyperlink ref="I33" r:id="rId4" xr:uid="{00000000-0004-0000-0200-000003000000}"/>
    <hyperlink ref="I34" r:id="rId5" xr:uid="{00000000-0004-0000-0200-000004000000}"/>
    <hyperlink ref="I35" r:id="rId6" xr:uid="{00000000-0004-0000-0200-000005000000}"/>
    <hyperlink ref="I37" r:id="rId7" xr:uid="{00000000-0004-0000-0200-000006000000}"/>
    <hyperlink ref="I45" r:id="rId8" xr:uid="{00000000-0004-0000-0200-000007000000}"/>
    <hyperlink ref="I46" r:id="rId9" xr:uid="{00000000-0004-0000-0200-000008000000}"/>
    <hyperlink ref="I44" r:id="rId10" xr:uid="{00000000-0004-0000-0200-000009000000}"/>
    <hyperlink ref="I43" r:id="rId11" xr:uid="{00000000-0004-0000-0200-00000A000000}"/>
    <hyperlink ref="I24" r:id="rId12" xr:uid="{00000000-0004-0000-0200-00000B000000}"/>
  </hyperlinks>
  <pageMargins left="0.7" right="0.7" top="0.75" bottom="0.75" header="0" footer="0"/>
  <pageSetup paperSize="9" orientation="portrait" r:id="rId1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82"/>
  <sheetViews>
    <sheetView topLeftCell="A70" zoomScale="80" zoomScaleNormal="80" workbookViewId="0">
      <selection activeCell="A76" sqref="A76:XFD76"/>
    </sheetView>
  </sheetViews>
  <sheetFormatPr defaultColWidth="14.42578125" defaultRowHeight="15" x14ac:dyDescent="0.25"/>
  <cols>
    <col min="1" max="1" width="5.140625" style="108" customWidth="1"/>
    <col min="2" max="2" width="52" style="108" customWidth="1"/>
    <col min="3" max="3" width="27.42578125" style="108" customWidth="1"/>
    <col min="4" max="4" width="22" style="108" customWidth="1"/>
    <col min="5" max="5" width="15.42578125" style="108" customWidth="1"/>
    <col min="6" max="6" width="19.5703125" style="108" bestFit="1" customWidth="1"/>
    <col min="7" max="7" width="14.42578125" style="108" customWidth="1"/>
    <col min="8" max="8" width="25" style="108" bestFit="1" customWidth="1"/>
    <col min="9" max="9" width="8.5703125" style="69" customWidth="1"/>
    <col min="10" max="11" width="8.5703125" style="1" customWidth="1"/>
    <col min="12" max="16384" width="14.42578125" style="1"/>
  </cols>
  <sheetData>
    <row r="1" spans="1:9" x14ac:dyDescent="0.25">
      <c r="A1" s="111" t="s">
        <v>10</v>
      </c>
      <c r="B1" s="112"/>
      <c r="C1" s="112"/>
      <c r="D1" s="112"/>
      <c r="E1" s="112"/>
      <c r="F1" s="112"/>
      <c r="G1" s="112"/>
      <c r="H1" s="112"/>
    </row>
    <row r="2" spans="1:9" s="10" customFormat="1" ht="20.25" x14ac:dyDescent="0.25">
      <c r="A2" s="67" t="s">
        <v>32</v>
      </c>
      <c r="B2" s="67"/>
      <c r="C2" s="67"/>
      <c r="D2" s="67"/>
      <c r="E2" s="67"/>
      <c r="F2" s="67"/>
      <c r="G2" s="67"/>
      <c r="H2" s="67"/>
      <c r="I2" s="69"/>
    </row>
    <row r="3" spans="1:9" s="10" customFormat="1" ht="20.25" x14ac:dyDescent="0.25">
      <c r="A3" s="52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52"/>
      <c r="C3" s="52"/>
      <c r="D3" s="52"/>
      <c r="E3" s="52"/>
      <c r="F3" s="52"/>
      <c r="G3" s="52"/>
      <c r="H3" s="52"/>
      <c r="I3" s="69"/>
    </row>
    <row r="4" spans="1:9" s="10" customFormat="1" ht="20.25" x14ac:dyDescent="0.25">
      <c r="A4" s="67" t="s">
        <v>33</v>
      </c>
      <c r="B4" s="67"/>
      <c r="C4" s="67"/>
      <c r="D4" s="67"/>
      <c r="E4" s="67"/>
      <c r="F4" s="67"/>
      <c r="G4" s="67"/>
      <c r="H4" s="67"/>
      <c r="I4" s="69"/>
    </row>
    <row r="5" spans="1:9" ht="20.25" x14ac:dyDescent="0.25">
      <c r="A5" s="51" t="str">
        <f>'Информация о Чемпионате'!B3</f>
        <v>Агрономия (Юниоры)</v>
      </c>
      <c r="B5" s="51"/>
      <c r="C5" s="51"/>
      <c r="D5" s="51"/>
      <c r="E5" s="51"/>
      <c r="F5" s="51"/>
      <c r="G5" s="51"/>
      <c r="H5" s="51"/>
    </row>
    <row r="6" spans="1:9" x14ac:dyDescent="0.25">
      <c r="A6" s="68" t="s">
        <v>12</v>
      </c>
      <c r="B6" s="65"/>
      <c r="C6" s="65"/>
      <c r="D6" s="65"/>
      <c r="E6" s="65"/>
      <c r="F6" s="65"/>
      <c r="G6" s="65"/>
      <c r="H6" s="65"/>
    </row>
    <row r="7" spans="1:9" ht="15.75" x14ac:dyDescent="0.25">
      <c r="A7" s="68" t="s">
        <v>30</v>
      </c>
      <c r="B7" s="68"/>
      <c r="C7" s="68" t="str">
        <f>'Информация о Чемпионате'!B5</f>
        <v>Московская область</v>
      </c>
      <c r="D7" s="68"/>
      <c r="E7" s="68"/>
      <c r="F7" s="68"/>
      <c r="G7" s="68"/>
      <c r="H7" s="68"/>
    </row>
    <row r="8" spans="1:9" ht="36.75" customHeight="1" x14ac:dyDescent="0.25">
      <c r="A8" s="68" t="s">
        <v>31</v>
      </c>
      <c r="B8" s="68"/>
      <c r="C8" s="68"/>
      <c r="D8" s="68" t="str">
        <f>'Информация о Чемпионате'!B6</f>
        <v xml:space="preserve">Муниципальное бюджетное общеобразовательное учреждение Школа "КвантУм" имени Героя Советского Союза Василия Фабричнова </v>
      </c>
      <c r="E8" s="68"/>
      <c r="F8" s="68"/>
      <c r="G8" s="68"/>
      <c r="H8" s="68"/>
    </row>
    <row r="9" spans="1:9" ht="15.75" x14ac:dyDescent="0.25">
      <c r="A9" s="68" t="s">
        <v>27</v>
      </c>
      <c r="B9" s="68"/>
      <c r="C9" s="68" t="str">
        <f>'Информация о Чемпионате'!B7</f>
        <v>Московская область, го Одинцово, с Ершово, д.6а</v>
      </c>
      <c r="D9" s="68"/>
      <c r="E9" s="68"/>
      <c r="F9" s="68"/>
      <c r="G9" s="68"/>
      <c r="H9" s="68"/>
    </row>
    <row r="10" spans="1:9" ht="15.75" x14ac:dyDescent="0.25">
      <c r="A10" s="68" t="s">
        <v>29</v>
      </c>
      <c r="B10" s="68"/>
      <c r="C10" s="68" t="str">
        <f>'Информация о Чемпионате'!B9</f>
        <v xml:space="preserve">Чернова Мария Дмитриевна </v>
      </c>
      <c r="D10" s="68"/>
      <c r="E10" s="68" t="str">
        <f>'Информация о Чемпионате'!B10</f>
        <v>chernovamd@schoolquantum.ru</v>
      </c>
      <c r="F10" s="68"/>
      <c r="G10" s="68" t="str">
        <f>'Информация о Чемпионате'!B11</f>
        <v>8909 905-25-52</v>
      </c>
      <c r="H10" s="68"/>
    </row>
    <row r="11" spans="1:9" ht="15.75" customHeight="1" x14ac:dyDescent="0.25">
      <c r="A11" s="68" t="s">
        <v>37</v>
      </c>
      <c r="B11" s="68"/>
      <c r="C11" s="68" t="str">
        <f>'Информация о Чемпионате'!B12</f>
        <v xml:space="preserve">Яковенко Оксана Николаевна </v>
      </c>
      <c r="D11" s="68"/>
      <c r="E11" s="68" t="str">
        <f>'Информация о Чемпионате'!B13</f>
        <v>yakovenkoon@schoolquantum.ru</v>
      </c>
      <c r="F11" s="68"/>
      <c r="G11" s="68" t="str">
        <f>'Информация о Чемпионате'!B14</f>
        <v>8926 543-65-46</v>
      </c>
      <c r="H11" s="68"/>
    </row>
    <row r="12" spans="1:9" ht="15.75" customHeight="1" x14ac:dyDescent="0.25">
      <c r="A12" s="68" t="s">
        <v>53</v>
      </c>
      <c r="B12" s="68"/>
      <c r="C12" s="68">
        <f>'Информация о Чемпионате'!B17</f>
        <v>11</v>
      </c>
      <c r="D12" s="68"/>
      <c r="E12" s="68"/>
      <c r="F12" s="68"/>
      <c r="G12" s="68"/>
      <c r="H12" s="68"/>
    </row>
    <row r="13" spans="1:9" ht="15.75" x14ac:dyDescent="0.25">
      <c r="A13" s="68" t="s">
        <v>52</v>
      </c>
      <c r="B13" s="68"/>
      <c r="C13" s="68">
        <f>'Информация о Чемпионате'!B15</f>
        <v>18</v>
      </c>
      <c r="D13" s="68"/>
      <c r="E13" s="68"/>
      <c r="F13" s="68"/>
      <c r="G13" s="68"/>
      <c r="H13" s="68"/>
    </row>
    <row r="14" spans="1:9" ht="15.75" x14ac:dyDescent="0.25">
      <c r="A14" s="68" t="s">
        <v>20</v>
      </c>
      <c r="B14" s="68"/>
      <c r="C14" s="68">
        <f>'Информация о Чемпионате'!B16</f>
        <v>6</v>
      </c>
      <c r="D14" s="68"/>
      <c r="E14" s="68"/>
      <c r="F14" s="68"/>
      <c r="G14" s="68"/>
      <c r="H14" s="68"/>
    </row>
    <row r="15" spans="1:9" ht="15.75" x14ac:dyDescent="0.25">
      <c r="A15" s="68" t="s">
        <v>28</v>
      </c>
      <c r="B15" s="68"/>
      <c r="C15" s="68" t="str">
        <f>'Информация о Чемпионате'!B8</f>
        <v>16.04.2025-27.04.2025</v>
      </c>
      <c r="D15" s="68"/>
      <c r="E15" s="68"/>
      <c r="F15" s="68"/>
      <c r="G15" s="68"/>
      <c r="H15" s="68"/>
    </row>
    <row r="16" spans="1:9" ht="27.75" customHeight="1" thickBot="1" x14ac:dyDescent="0.3">
      <c r="A16" s="63" t="s">
        <v>38</v>
      </c>
      <c r="B16" s="88"/>
      <c r="C16" s="88"/>
      <c r="D16" s="88"/>
      <c r="E16" s="88"/>
      <c r="F16" s="88"/>
      <c r="G16" s="88"/>
      <c r="H16" s="88"/>
    </row>
    <row r="17" spans="1:11" x14ac:dyDescent="0.25">
      <c r="A17" s="72" t="s">
        <v>9</v>
      </c>
      <c r="B17" s="73"/>
      <c r="C17" s="73"/>
      <c r="D17" s="73"/>
      <c r="E17" s="73"/>
      <c r="F17" s="73"/>
      <c r="G17" s="73"/>
      <c r="H17" s="74"/>
    </row>
    <row r="18" spans="1:11" s="15" customFormat="1" x14ac:dyDescent="0.25">
      <c r="A18" s="75" t="s">
        <v>55</v>
      </c>
      <c r="B18" s="76"/>
      <c r="C18" s="76"/>
      <c r="D18" s="76"/>
      <c r="E18" s="76"/>
      <c r="F18" s="76"/>
      <c r="G18" s="76"/>
      <c r="H18" s="77"/>
      <c r="I18" s="69"/>
    </row>
    <row r="19" spans="1:11" s="15" customFormat="1" x14ac:dyDescent="0.25">
      <c r="A19" s="78" t="s">
        <v>56</v>
      </c>
      <c r="B19" s="79"/>
      <c r="C19" s="79"/>
      <c r="D19" s="79"/>
      <c r="E19" s="79"/>
      <c r="F19" s="79"/>
      <c r="G19" s="79"/>
      <c r="H19" s="80"/>
      <c r="I19" s="69"/>
    </row>
    <row r="20" spans="1:11" s="15" customFormat="1" x14ac:dyDescent="0.25">
      <c r="A20" s="75" t="s">
        <v>8</v>
      </c>
      <c r="B20" s="76"/>
      <c r="C20" s="76"/>
      <c r="D20" s="76"/>
      <c r="E20" s="76"/>
      <c r="F20" s="76"/>
      <c r="G20" s="76"/>
      <c r="H20" s="77"/>
      <c r="I20" s="69"/>
    </row>
    <row r="21" spans="1:11" s="15" customFormat="1" x14ac:dyDescent="0.25">
      <c r="A21" s="75" t="s">
        <v>57</v>
      </c>
      <c r="B21" s="76"/>
      <c r="C21" s="76"/>
      <c r="D21" s="76"/>
      <c r="E21" s="76"/>
      <c r="F21" s="76"/>
      <c r="G21" s="76"/>
      <c r="H21" s="77"/>
      <c r="I21" s="69"/>
    </row>
    <row r="22" spans="1:11" s="15" customFormat="1" ht="15" customHeight="1" x14ac:dyDescent="0.25">
      <c r="A22" s="75" t="s">
        <v>41</v>
      </c>
      <c r="B22" s="76"/>
      <c r="C22" s="76"/>
      <c r="D22" s="76"/>
      <c r="E22" s="76"/>
      <c r="F22" s="76"/>
      <c r="G22" s="76"/>
      <c r="H22" s="77"/>
      <c r="I22" s="69"/>
    </row>
    <row r="23" spans="1:11" s="15" customFormat="1" x14ac:dyDescent="0.25">
      <c r="A23" s="75" t="s">
        <v>58</v>
      </c>
      <c r="B23" s="76"/>
      <c r="C23" s="76"/>
      <c r="D23" s="76"/>
      <c r="E23" s="76"/>
      <c r="F23" s="76"/>
      <c r="G23" s="76"/>
      <c r="H23" s="77"/>
      <c r="I23" s="69"/>
    </row>
    <row r="24" spans="1:11" s="15" customFormat="1" x14ac:dyDescent="0.25">
      <c r="A24" s="75" t="s">
        <v>59</v>
      </c>
      <c r="B24" s="76"/>
      <c r="C24" s="76"/>
      <c r="D24" s="76"/>
      <c r="E24" s="76"/>
      <c r="F24" s="76"/>
      <c r="G24" s="76"/>
      <c r="H24" s="77"/>
      <c r="I24" s="69"/>
    </row>
    <row r="25" spans="1:11" s="15" customFormat="1" ht="15.75" thickBot="1" x14ac:dyDescent="0.3">
      <c r="A25" s="81" t="s">
        <v>60</v>
      </c>
      <c r="B25" s="82"/>
      <c r="C25" s="82"/>
      <c r="D25" s="82"/>
      <c r="E25" s="82"/>
      <c r="F25" s="82"/>
      <c r="G25" s="82"/>
      <c r="H25" s="83"/>
      <c r="I25" s="69"/>
    </row>
    <row r="26" spans="1:11" s="145" customFormat="1" ht="60" x14ac:dyDescent="0.25">
      <c r="A26" s="132" t="s">
        <v>6</v>
      </c>
      <c r="B26" s="132" t="s">
        <v>5</v>
      </c>
      <c r="C26" s="166" t="s">
        <v>4</v>
      </c>
      <c r="D26" s="132" t="s">
        <v>3</v>
      </c>
      <c r="E26" s="167" t="s">
        <v>2</v>
      </c>
      <c r="F26" s="132" t="s">
        <v>1</v>
      </c>
      <c r="G26" s="132" t="s">
        <v>0</v>
      </c>
      <c r="H26" s="132" t="s">
        <v>11</v>
      </c>
      <c r="I26" s="193"/>
    </row>
    <row r="27" spans="1:11" s="169" customFormat="1" ht="69" customHeight="1" x14ac:dyDescent="0.2">
      <c r="A27" s="164">
        <v>1</v>
      </c>
      <c r="B27" s="179" t="s">
        <v>172</v>
      </c>
      <c r="C27" s="168" t="s">
        <v>171</v>
      </c>
      <c r="D27" s="164" t="s">
        <v>61</v>
      </c>
      <c r="E27" s="164">
        <v>1</v>
      </c>
      <c r="F27" s="164" t="s">
        <v>62</v>
      </c>
      <c r="G27" s="164">
        <v>2</v>
      </c>
      <c r="H27" s="179"/>
      <c r="I27" s="191"/>
    </row>
    <row r="28" spans="1:11" s="169" customFormat="1" ht="69" customHeight="1" x14ac:dyDescent="0.2">
      <c r="A28" s="164">
        <v>2</v>
      </c>
      <c r="B28" s="188" t="s">
        <v>226</v>
      </c>
      <c r="C28" s="170" t="s">
        <v>227</v>
      </c>
      <c r="D28" s="164" t="s">
        <v>65</v>
      </c>
      <c r="E28" s="164">
        <v>1</v>
      </c>
      <c r="F28" s="164" t="s">
        <v>62</v>
      </c>
      <c r="G28" s="164">
        <v>2</v>
      </c>
      <c r="H28" s="179"/>
      <c r="I28" s="191"/>
    </row>
    <row r="29" spans="1:11" s="172" customFormat="1" ht="76.5" customHeight="1" x14ac:dyDescent="0.2">
      <c r="A29" s="164">
        <v>3</v>
      </c>
      <c r="B29" s="170" t="s">
        <v>63</v>
      </c>
      <c r="C29" s="171" t="s">
        <v>64</v>
      </c>
      <c r="D29" s="164" t="s">
        <v>65</v>
      </c>
      <c r="E29" s="164">
        <v>1</v>
      </c>
      <c r="F29" s="164" t="s">
        <v>62</v>
      </c>
      <c r="G29" s="164">
        <v>2</v>
      </c>
      <c r="H29" s="179"/>
      <c r="I29" s="191"/>
      <c r="J29" s="169"/>
      <c r="K29" s="169"/>
    </row>
    <row r="30" spans="1:11" s="172" customFormat="1" ht="81" customHeight="1" x14ac:dyDescent="0.2">
      <c r="A30" s="164">
        <v>4</v>
      </c>
      <c r="B30" s="163" t="s">
        <v>271</v>
      </c>
      <c r="C30" s="173" t="s">
        <v>67</v>
      </c>
      <c r="D30" s="164" t="s">
        <v>65</v>
      </c>
      <c r="E30" s="164">
        <v>1</v>
      </c>
      <c r="F30" s="164" t="s">
        <v>62</v>
      </c>
      <c r="G30" s="164">
        <v>1</v>
      </c>
      <c r="H30" s="179"/>
      <c r="I30" s="191"/>
      <c r="J30" s="169"/>
      <c r="K30" s="169"/>
    </row>
    <row r="31" spans="1:11" s="172" customFormat="1" ht="18" customHeight="1" x14ac:dyDescent="0.2">
      <c r="A31" s="164">
        <v>5</v>
      </c>
      <c r="B31" s="163" t="s">
        <v>68</v>
      </c>
      <c r="C31" s="189" t="s">
        <v>295</v>
      </c>
      <c r="D31" s="164" t="s">
        <v>66</v>
      </c>
      <c r="E31" s="164">
        <v>1</v>
      </c>
      <c r="F31" s="164" t="s">
        <v>62</v>
      </c>
      <c r="G31" s="164">
        <v>4</v>
      </c>
      <c r="H31" s="179"/>
      <c r="I31" s="191"/>
      <c r="J31" s="169"/>
      <c r="K31" s="169"/>
    </row>
    <row r="32" spans="1:11" s="172" customFormat="1" ht="18.75" customHeight="1" x14ac:dyDescent="0.2">
      <c r="A32" s="164">
        <v>6</v>
      </c>
      <c r="B32" s="188" t="s">
        <v>69</v>
      </c>
      <c r="C32" s="189" t="s">
        <v>296</v>
      </c>
      <c r="D32" s="164" t="s">
        <v>66</v>
      </c>
      <c r="E32" s="164">
        <v>4</v>
      </c>
      <c r="F32" s="164" t="s">
        <v>62</v>
      </c>
      <c r="G32" s="164">
        <v>8</v>
      </c>
      <c r="H32" s="179"/>
      <c r="I32" s="191"/>
      <c r="J32" s="169"/>
      <c r="K32" s="169"/>
    </row>
    <row r="33" spans="1:11" s="172" customFormat="1" ht="27.75" customHeight="1" x14ac:dyDescent="0.2">
      <c r="A33" s="164">
        <v>7</v>
      </c>
      <c r="B33" s="174" t="s">
        <v>173</v>
      </c>
      <c r="C33" s="174" t="s">
        <v>297</v>
      </c>
      <c r="D33" s="175" t="s">
        <v>217</v>
      </c>
      <c r="E33" s="175">
        <v>10</v>
      </c>
      <c r="F33" s="176" t="s">
        <v>62</v>
      </c>
      <c r="G33" s="175">
        <f>E33*6</f>
        <v>60</v>
      </c>
      <c r="H33" s="179"/>
      <c r="I33" s="191"/>
      <c r="J33" s="169"/>
      <c r="K33" s="169"/>
    </row>
    <row r="34" spans="1:11" s="172" customFormat="1" ht="42" customHeight="1" x14ac:dyDescent="0.2">
      <c r="A34" s="164">
        <v>8</v>
      </c>
      <c r="B34" s="174" t="s">
        <v>174</v>
      </c>
      <c r="C34" s="174" t="s">
        <v>298</v>
      </c>
      <c r="D34" s="175" t="s">
        <v>217</v>
      </c>
      <c r="E34" s="175">
        <v>15</v>
      </c>
      <c r="F34" s="176" t="s">
        <v>62</v>
      </c>
      <c r="G34" s="175">
        <f>E34*6</f>
        <v>90</v>
      </c>
      <c r="H34" s="179"/>
      <c r="I34" s="191"/>
      <c r="J34" s="169"/>
      <c r="K34" s="169"/>
    </row>
    <row r="35" spans="1:11" s="172" customFormat="1" ht="41.25" customHeight="1" x14ac:dyDescent="0.2">
      <c r="A35" s="164">
        <v>10</v>
      </c>
      <c r="B35" s="177" t="s">
        <v>199</v>
      </c>
      <c r="C35" s="177" t="s">
        <v>299</v>
      </c>
      <c r="D35" s="175" t="s">
        <v>217</v>
      </c>
      <c r="E35" s="178">
        <v>1</v>
      </c>
      <c r="F35" s="175" t="s">
        <v>62</v>
      </c>
      <c r="G35" s="175">
        <f>E35*2</f>
        <v>2</v>
      </c>
      <c r="H35" s="179"/>
      <c r="I35" s="191"/>
      <c r="J35" s="169"/>
      <c r="K35" s="169"/>
    </row>
    <row r="36" spans="1:11" s="172" customFormat="1" ht="51.75" customHeight="1" x14ac:dyDescent="0.2">
      <c r="A36" s="164">
        <v>11</v>
      </c>
      <c r="B36" s="179" t="s">
        <v>225</v>
      </c>
      <c r="C36" s="179" t="s">
        <v>234</v>
      </c>
      <c r="D36" s="180" t="s">
        <v>217</v>
      </c>
      <c r="E36" s="164">
        <v>1</v>
      </c>
      <c r="F36" s="180" t="s">
        <v>74</v>
      </c>
      <c r="G36" s="164">
        <v>30</v>
      </c>
      <c r="H36" s="179"/>
      <c r="I36" s="191"/>
      <c r="J36" s="169"/>
      <c r="K36" s="169"/>
    </row>
    <row r="37" spans="1:11" s="172" customFormat="1" ht="46.5" customHeight="1" x14ac:dyDescent="0.2">
      <c r="A37" s="164">
        <v>12</v>
      </c>
      <c r="B37" s="179" t="s">
        <v>225</v>
      </c>
      <c r="C37" s="179" t="s">
        <v>280</v>
      </c>
      <c r="D37" s="180" t="s">
        <v>217</v>
      </c>
      <c r="E37" s="164">
        <v>3</v>
      </c>
      <c r="F37" s="180" t="s">
        <v>235</v>
      </c>
      <c r="G37" s="164">
        <v>90</v>
      </c>
      <c r="H37" s="179"/>
      <c r="I37" s="191"/>
      <c r="J37" s="169"/>
      <c r="K37" s="169"/>
    </row>
    <row r="38" spans="1:11" s="172" customFormat="1" ht="85.5" customHeight="1" x14ac:dyDescent="0.2">
      <c r="A38" s="164">
        <v>13</v>
      </c>
      <c r="B38" s="163" t="s">
        <v>261</v>
      </c>
      <c r="C38" s="189" t="s">
        <v>71</v>
      </c>
      <c r="D38" s="164" t="s">
        <v>65</v>
      </c>
      <c r="E38" s="164">
        <v>1</v>
      </c>
      <c r="F38" s="164" t="s">
        <v>62</v>
      </c>
      <c r="G38" s="164">
        <v>1</v>
      </c>
      <c r="H38" s="179"/>
      <c r="I38" s="191"/>
      <c r="J38" s="169"/>
      <c r="K38" s="169"/>
    </row>
    <row r="39" spans="1:11" s="181" customFormat="1" ht="83.25" customHeight="1" x14ac:dyDescent="0.2">
      <c r="A39" s="164">
        <v>14</v>
      </c>
      <c r="B39" s="163" t="s">
        <v>262</v>
      </c>
      <c r="C39" s="189" t="s">
        <v>71</v>
      </c>
      <c r="D39" s="164" t="s">
        <v>65</v>
      </c>
      <c r="E39" s="164">
        <v>1</v>
      </c>
      <c r="F39" s="164" t="s">
        <v>62</v>
      </c>
      <c r="G39" s="164">
        <v>1</v>
      </c>
      <c r="H39" s="179"/>
      <c r="I39" s="194"/>
    </row>
    <row r="40" spans="1:11" s="181" customFormat="1" ht="51" x14ac:dyDescent="0.2">
      <c r="A40" s="164">
        <v>15</v>
      </c>
      <c r="B40" s="163" t="s">
        <v>70</v>
      </c>
      <c r="C40" s="189" t="s">
        <v>300</v>
      </c>
      <c r="D40" s="164" t="s">
        <v>66</v>
      </c>
      <c r="E40" s="164">
        <v>3</v>
      </c>
      <c r="F40" s="164" t="s">
        <v>62</v>
      </c>
      <c r="G40" s="164">
        <v>6</v>
      </c>
      <c r="H40" s="179"/>
      <c r="I40" s="194"/>
    </row>
    <row r="41" spans="1:11" s="172" customFormat="1" ht="54.75" customHeight="1" x14ac:dyDescent="0.2">
      <c r="A41" s="164">
        <v>16</v>
      </c>
      <c r="B41" s="190" t="s">
        <v>84</v>
      </c>
      <c r="C41" s="163" t="s">
        <v>85</v>
      </c>
      <c r="D41" s="164" t="s">
        <v>73</v>
      </c>
      <c r="E41" s="164">
        <v>1</v>
      </c>
      <c r="F41" s="164" t="s">
        <v>74</v>
      </c>
      <c r="G41" s="164">
        <v>6</v>
      </c>
      <c r="H41" s="179"/>
      <c r="I41" s="191"/>
      <c r="J41" s="169"/>
      <c r="K41" s="169"/>
    </row>
    <row r="42" spans="1:11" s="172" customFormat="1" ht="12.75" x14ac:dyDescent="0.2">
      <c r="A42" s="164">
        <v>17</v>
      </c>
      <c r="B42" s="190" t="s">
        <v>178</v>
      </c>
      <c r="C42" s="163" t="s">
        <v>195</v>
      </c>
      <c r="D42" s="164" t="s">
        <v>196</v>
      </c>
      <c r="E42" s="164">
        <v>3</v>
      </c>
      <c r="F42" s="164" t="s">
        <v>74</v>
      </c>
      <c r="G42" s="164">
        <v>6</v>
      </c>
      <c r="H42" s="179"/>
      <c r="I42" s="191"/>
      <c r="J42" s="169"/>
      <c r="K42" s="169"/>
    </row>
    <row r="43" spans="1:11" s="172" customFormat="1" ht="213.75" customHeight="1" x14ac:dyDescent="0.2">
      <c r="A43" s="164">
        <v>18</v>
      </c>
      <c r="B43" s="190" t="s">
        <v>79</v>
      </c>
      <c r="C43" s="190" t="s">
        <v>80</v>
      </c>
      <c r="D43" s="164" t="s">
        <v>61</v>
      </c>
      <c r="E43" s="164">
        <v>1</v>
      </c>
      <c r="F43" s="164" t="s">
        <v>74</v>
      </c>
      <c r="G43" s="164">
        <v>2</v>
      </c>
      <c r="H43" s="179"/>
      <c r="I43" s="191"/>
      <c r="J43" s="169"/>
      <c r="K43" s="169"/>
    </row>
    <row r="44" spans="1:11" s="172" customFormat="1" ht="42.75" customHeight="1" x14ac:dyDescent="0.2">
      <c r="A44" s="164">
        <v>19</v>
      </c>
      <c r="B44" s="163" t="s">
        <v>83</v>
      </c>
      <c r="C44" s="191" t="s">
        <v>278</v>
      </c>
      <c r="D44" s="164" t="s">
        <v>61</v>
      </c>
      <c r="E44" s="164">
        <v>1</v>
      </c>
      <c r="F44" s="164" t="s">
        <v>62</v>
      </c>
      <c r="G44" s="164">
        <v>2</v>
      </c>
      <c r="H44" s="179"/>
      <c r="I44" s="191"/>
      <c r="J44" s="169"/>
      <c r="K44" s="169"/>
    </row>
    <row r="45" spans="1:11" s="172" customFormat="1" ht="70.5" customHeight="1" x14ac:dyDescent="0.2">
      <c r="A45" s="164">
        <v>20</v>
      </c>
      <c r="B45" s="163" t="s">
        <v>86</v>
      </c>
      <c r="C45" s="163" t="s">
        <v>87</v>
      </c>
      <c r="D45" s="164" t="s">
        <v>88</v>
      </c>
      <c r="E45" s="164">
        <v>1</v>
      </c>
      <c r="F45" s="164" t="s">
        <v>62</v>
      </c>
      <c r="G45" s="164">
        <v>6</v>
      </c>
      <c r="H45" s="179"/>
      <c r="I45" s="191"/>
      <c r="J45" s="169"/>
      <c r="K45" s="169"/>
    </row>
    <row r="46" spans="1:11" s="172" customFormat="1" ht="29.25" customHeight="1" x14ac:dyDescent="0.2">
      <c r="A46" s="164">
        <v>21</v>
      </c>
      <c r="B46" s="163" t="s">
        <v>273</v>
      </c>
      <c r="C46" s="156" t="s">
        <v>277</v>
      </c>
      <c r="D46" s="182" t="s">
        <v>88</v>
      </c>
      <c r="E46" s="164">
        <v>1</v>
      </c>
      <c r="F46" s="164" t="s">
        <v>62</v>
      </c>
      <c r="G46" s="164">
        <v>6</v>
      </c>
      <c r="H46" s="179"/>
      <c r="I46" s="191"/>
      <c r="J46" s="169"/>
      <c r="K46" s="169"/>
    </row>
    <row r="47" spans="1:11" s="172" customFormat="1" ht="52.5" hidden="1" customHeight="1" x14ac:dyDescent="0.2">
      <c r="A47" s="164">
        <v>22</v>
      </c>
      <c r="B47" s="183" t="s">
        <v>101</v>
      </c>
      <c r="C47" s="183" t="s">
        <v>102</v>
      </c>
      <c r="D47" s="165" t="s">
        <v>103</v>
      </c>
      <c r="E47" s="180">
        <v>1</v>
      </c>
      <c r="F47" s="180" t="s">
        <v>98</v>
      </c>
      <c r="G47" s="180">
        <v>4</v>
      </c>
      <c r="H47" s="195"/>
      <c r="I47" s="191"/>
      <c r="J47" s="169"/>
      <c r="K47" s="169"/>
    </row>
    <row r="48" spans="1:11" s="172" customFormat="1" ht="52.5" customHeight="1" x14ac:dyDescent="0.2">
      <c r="A48" s="164">
        <v>23</v>
      </c>
      <c r="B48" s="184" t="s">
        <v>263</v>
      </c>
      <c r="C48" s="185" t="s">
        <v>274</v>
      </c>
      <c r="D48" s="165" t="s">
        <v>105</v>
      </c>
      <c r="E48" s="165">
        <v>1</v>
      </c>
      <c r="F48" s="165" t="s">
        <v>78</v>
      </c>
      <c r="G48" s="165">
        <f>E48</f>
        <v>1</v>
      </c>
      <c r="H48" s="196"/>
      <c r="I48" s="191"/>
      <c r="J48" s="169"/>
      <c r="K48" s="169"/>
    </row>
    <row r="49" spans="1:11" s="172" customFormat="1" ht="52.5" customHeight="1" x14ac:dyDescent="0.2">
      <c r="A49" s="164">
        <v>24</v>
      </c>
      <c r="B49" s="163" t="s">
        <v>89</v>
      </c>
      <c r="C49" s="163" t="s">
        <v>272</v>
      </c>
      <c r="D49" s="164" t="s">
        <v>88</v>
      </c>
      <c r="E49" s="164">
        <v>1</v>
      </c>
      <c r="F49" s="164" t="s">
        <v>62</v>
      </c>
      <c r="G49" s="164">
        <v>6</v>
      </c>
      <c r="H49" s="179"/>
      <c r="I49" s="191"/>
      <c r="J49" s="169"/>
      <c r="K49" s="169"/>
    </row>
    <row r="50" spans="1:11" s="172" customFormat="1" ht="52.5" customHeight="1" x14ac:dyDescent="0.2">
      <c r="A50" s="164">
        <v>25</v>
      </c>
      <c r="B50" s="190" t="s">
        <v>77</v>
      </c>
      <c r="C50" s="190" t="s">
        <v>170</v>
      </c>
      <c r="D50" s="164" t="s">
        <v>61</v>
      </c>
      <c r="E50" s="164">
        <v>1</v>
      </c>
      <c r="F50" s="164" t="s">
        <v>62</v>
      </c>
      <c r="G50" s="164">
        <v>2</v>
      </c>
      <c r="H50" s="179"/>
      <c r="I50" s="191"/>
      <c r="J50" s="169"/>
      <c r="K50" s="169"/>
    </row>
    <row r="51" spans="1:11" s="172" customFormat="1" ht="52.5" customHeight="1" x14ac:dyDescent="0.2">
      <c r="A51" s="164">
        <v>26</v>
      </c>
      <c r="B51" s="163" t="s">
        <v>76</v>
      </c>
      <c r="C51" s="163" t="s">
        <v>75</v>
      </c>
      <c r="D51" s="164" t="s">
        <v>66</v>
      </c>
      <c r="E51" s="164">
        <v>1</v>
      </c>
      <c r="F51" s="164" t="s">
        <v>62</v>
      </c>
      <c r="G51" s="164">
        <v>2</v>
      </c>
      <c r="H51" s="179"/>
      <c r="I51" s="191"/>
      <c r="J51" s="169"/>
      <c r="K51" s="169"/>
    </row>
    <row r="52" spans="1:11" s="172" customFormat="1" ht="33" customHeight="1" x14ac:dyDescent="0.2">
      <c r="A52" s="164">
        <v>27</v>
      </c>
      <c r="B52" s="190" t="s">
        <v>182</v>
      </c>
      <c r="C52" s="190" t="s">
        <v>301</v>
      </c>
      <c r="D52" s="164" t="s">
        <v>66</v>
      </c>
      <c r="E52" s="164">
        <v>1</v>
      </c>
      <c r="F52" s="164" t="s">
        <v>62</v>
      </c>
      <c r="G52" s="164">
        <v>2</v>
      </c>
      <c r="H52" s="179"/>
      <c r="I52" s="191"/>
      <c r="J52" s="169"/>
      <c r="K52" s="169"/>
    </row>
    <row r="53" spans="1:11" s="172" customFormat="1" ht="33" customHeight="1" x14ac:dyDescent="0.2">
      <c r="A53" s="164">
        <v>28</v>
      </c>
      <c r="B53" s="190" t="s">
        <v>302</v>
      </c>
      <c r="C53" s="190" t="s">
        <v>303</v>
      </c>
      <c r="D53" s="164" t="s">
        <v>66</v>
      </c>
      <c r="E53" s="164">
        <v>1</v>
      </c>
      <c r="F53" s="164" t="s">
        <v>74</v>
      </c>
      <c r="G53" s="164">
        <v>4</v>
      </c>
      <c r="H53" s="179"/>
      <c r="I53" s="191"/>
      <c r="J53" s="169"/>
      <c r="K53" s="169"/>
    </row>
    <row r="54" spans="1:11" s="172" customFormat="1" ht="28.5" customHeight="1" x14ac:dyDescent="0.2">
      <c r="A54" s="164">
        <v>28</v>
      </c>
      <c r="B54" s="190" t="s">
        <v>183</v>
      </c>
      <c r="C54" s="190" t="s">
        <v>304</v>
      </c>
      <c r="D54" s="164" t="s">
        <v>66</v>
      </c>
      <c r="E54" s="164">
        <v>1</v>
      </c>
      <c r="F54" s="164" t="s">
        <v>62</v>
      </c>
      <c r="G54" s="164">
        <v>2</v>
      </c>
      <c r="H54" s="179"/>
      <c r="I54" s="191"/>
      <c r="J54" s="169"/>
      <c r="K54" s="169"/>
    </row>
    <row r="55" spans="1:11" s="172" customFormat="1" ht="28.5" customHeight="1" x14ac:dyDescent="0.2">
      <c r="A55" s="164">
        <v>29</v>
      </c>
      <c r="B55" s="190" t="s">
        <v>293</v>
      </c>
      <c r="C55" s="190" t="s">
        <v>305</v>
      </c>
      <c r="D55" s="164" t="s">
        <v>66</v>
      </c>
      <c r="E55" s="164">
        <v>1</v>
      </c>
      <c r="F55" s="164" t="s">
        <v>328</v>
      </c>
      <c r="G55" s="164">
        <v>2</v>
      </c>
      <c r="H55" s="179"/>
      <c r="I55" s="191"/>
      <c r="J55" s="169"/>
      <c r="K55" s="169"/>
    </row>
    <row r="56" spans="1:11" s="172" customFormat="1" ht="28.5" customHeight="1" x14ac:dyDescent="0.2">
      <c r="A56" s="164">
        <v>30</v>
      </c>
      <c r="B56" s="190" t="s">
        <v>294</v>
      </c>
      <c r="C56" s="190" t="s">
        <v>306</v>
      </c>
      <c r="D56" s="164" t="s">
        <v>66</v>
      </c>
      <c r="E56" s="164">
        <v>1</v>
      </c>
      <c r="F56" s="164" t="s">
        <v>328</v>
      </c>
      <c r="G56" s="164">
        <v>2</v>
      </c>
      <c r="H56" s="179"/>
      <c r="I56" s="191"/>
      <c r="J56" s="169"/>
      <c r="K56" s="169"/>
    </row>
    <row r="57" spans="1:11" s="172" customFormat="1" ht="28.5" customHeight="1" x14ac:dyDescent="0.2">
      <c r="A57" s="164">
        <v>31</v>
      </c>
      <c r="B57" s="190" t="s">
        <v>319</v>
      </c>
      <c r="C57" s="190" t="s">
        <v>324</v>
      </c>
      <c r="D57" s="164" t="s">
        <v>196</v>
      </c>
      <c r="E57" s="164">
        <v>1</v>
      </c>
      <c r="F57" s="164" t="s">
        <v>328</v>
      </c>
      <c r="G57" s="164">
        <v>2</v>
      </c>
      <c r="H57" s="179"/>
      <c r="I57" s="191"/>
      <c r="J57" s="169"/>
      <c r="K57" s="169"/>
    </row>
    <row r="58" spans="1:11" s="172" customFormat="1" ht="28.5" customHeight="1" x14ac:dyDescent="0.2">
      <c r="A58" s="164">
        <v>32</v>
      </c>
      <c r="B58" s="190" t="s">
        <v>329</v>
      </c>
      <c r="C58" s="190" t="s">
        <v>322</v>
      </c>
      <c r="D58" s="164" t="s">
        <v>196</v>
      </c>
      <c r="E58" s="164">
        <v>1</v>
      </c>
      <c r="F58" s="164" t="s">
        <v>328</v>
      </c>
      <c r="G58" s="164">
        <v>2</v>
      </c>
      <c r="H58" s="179"/>
      <c r="I58" s="191"/>
      <c r="J58" s="169"/>
      <c r="K58" s="169"/>
    </row>
    <row r="59" spans="1:11" s="172" customFormat="1" ht="45.6" customHeight="1" x14ac:dyDescent="0.2">
      <c r="A59" s="164">
        <v>33</v>
      </c>
      <c r="B59" s="190" t="s">
        <v>330</v>
      </c>
      <c r="C59" s="190" t="s">
        <v>327</v>
      </c>
      <c r="D59" s="164" t="s">
        <v>66</v>
      </c>
      <c r="E59" s="164">
        <v>1</v>
      </c>
      <c r="F59" s="164" t="s">
        <v>328</v>
      </c>
      <c r="G59" s="164">
        <v>2</v>
      </c>
      <c r="H59" s="179"/>
      <c r="I59" s="191"/>
      <c r="J59" s="169"/>
      <c r="K59" s="169"/>
    </row>
    <row r="60" spans="1:11" s="172" customFormat="1" ht="45.6" customHeight="1" x14ac:dyDescent="0.2">
      <c r="A60" s="164">
        <v>34</v>
      </c>
      <c r="B60" s="190" t="s">
        <v>72</v>
      </c>
      <c r="C60" s="190" t="s">
        <v>311</v>
      </c>
      <c r="D60" s="164" t="s">
        <v>66</v>
      </c>
      <c r="E60" s="164">
        <v>1</v>
      </c>
      <c r="F60" s="164" t="s">
        <v>328</v>
      </c>
      <c r="G60" s="164">
        <v>12</v>
      </c>
      <c r="H60" s="179"/>
      <c r="I60" s="191"/>
      <c r="J60" s="169"/>
      <c r="K60" s="169"/>
    </row>
    <row r="61" spans="1:11" s="172" customFormat="1" ht="45.6" customHeight="1" x14ac:dyDescent="0.2">
      <c r="A61" s="164">
        <v>35</v>
      </c>
      <c r="B61" s="190" t="s">
        <v>331</v>
      </c>
      <c r="C61" s="190" t="s">
        <v>332</v>
      </c>
      <c r="D61" s="164" t="s">
        <v>66</v>
      </c>
      <c r="E61" s="164">
        <v>1</v>
      </c>
      <c r="F61" s="164" t="s">
        <v>333</v>
      </c>
      <c r="G61" s="164">
        <v>2</v>
      </c>
      <c r="H61" s="179"/>
      <c r="I61" s="191"/>
      <c r="J61" s="169"/>
      <c r="K61" s="169"/>
    </row>
    <row r="62" spans="1:11" s="172" customFormat="1" ht="45.6" customHeight="1" x14ac:dyDescent="0.2">
      <c r="A62" s="164">
        <v>36</v>
      </c>
      <c r="B62" s="190" t="s">
        <v>138</v>
      </c>
      <c r="C62" s="190" t="s">
        <v>316</v>
      </c>
      <c r="D62" s="164" t="s">
        <v>66</v>
      </c>
      <c r="E62" s="164">
        <v>1</v>
      </c>
      <c r="F62" s="164" t="s">
        <v>334</v>
      </c>
      <c r="G62" s="164">
        <v>6</v>
      </c>
      <c r="H62" s="179"/>
      <c r="I62" s="191"/>
      <c r="J62" s="169"/>
      <c r="K62" s="169"/>
    </row>
    <row r="63" spans="1:11" s="172" customFormat="1" ht="45.6" customHeight="1" x14ac:dyDescent="0.2">
      <c r="A63" s="164">
        <v>37</v>
      </c>
      <c r="B63" s="190" t="s">
        <v>138</v>
      </c>
      <c r="C63" s="190" t="s">
        <v>317</v>
      </c>
      <c r="D63" s="164" t="s">
        <v>66</v>
      </c>
      <c r="E63" s="164">
        <v>1</v>
      </c>
      <c r="F63" s="164" t="s">
        <v>334</v>
      </c>
      <c r="G63" s="164">
        <v>2</v>
      </c>
      <c r="H63" s="179"/>
      <c r="I63" s="191"/>
      <c r="J63" s="169"/>
      <c r="K63" s="169"/>
    </row>
    <row r="64" spans="1:11" s="172" customFormat="1" ht="45.6" customHeight="1" x14ac:dyDescent="0.2">
      <c r="A64" s="164">
        <v>38</v>
      </c>
      <c r="B64" s="190" t="s">
        <v>138</v>
      </c>
      <c r="C64" s="190" t="s">
        <v>318</v>
      </c>
      <c r="D64" s="164" t="s">
        <v>66</v>
      </c>
      <c r="E64" s="164">
        <v>1</v>
      </c>
      <c r="F64" s="164" t="s">
        <v>334</v>
      </c>
      <c r="G64" s="164">
        <v>2</v>
      </c>
      <c r="H64" s="179"/>
      <c r="I64" s="191"/>
      <c r="J64" s="169"/>
      <c r="K64" s="169"/>
    </row>
    <row r="65" spans="1:11" s="172" customFormat="1" ht="45.6" customHeight="1" x14ac:dyDescent="0.2">
      <c r="A65" s="164">
        <v>39</v>
      </c>
      <c r="B65" s="190" t="s">
        <v>188</v>
      </c>
      <c r="C65" s="190" t="s">
        <v>212</v>
      </c>
      <c r="D65" s="164" t="s">
        <v>66</v>
      </c>
      <c r="E65" s="164">
        <v>1</v>
      </c>
      <c r="F65" s="164" t="s">
        <v>334</v>
      </c>
      <c r="G65" s="164">
        <v>2</v>
      </c>
      <c r="H65" s="179"/>
      <c r="I65" s="191"/>
      <c r="J65" s="169"/>
      <c r="K65" s="169"/>
    </row>
    <row r="66" spans="1:11" s="172" customFormat="1" ht="45.6" customHeight="1" x14ac:dyDescent="0.2">
      <c r="A66" s="164">
        <v>40</v>
      </c>
      <c r="B66" s="190" t="s">
        <v>189</v>
      </c>
      <c r="C66" s="190" t="s">
        <v>335</v>
      </c>
      <c r="D66" s="164" t="s">
        <v>66</v>
      </c>
      <c r="E66" s="164">
        <v>1</v>
      </c>
      <c r="F66" s="164" t="s">
        <v>334</v>
      </c>
      <c r="G66" s="164">
        <v>2</v>
      </c>
      <c r="H66" s="179"/>
      <c r="I66" s="191"/>
      <c r="J66" s="169"/>
      <c r="K66" s="169"/>
    </row>
    <row r="67" spans="1:11" s="172" customFormat="1" ht="45.6" customHeight="1" x14ac:dyDescent="0.2">
      <c r="A67" s="164">
        <v>41</v>
      </c>
      <c r="B67" s="190" t="s">
        <v>191</v>
      </c>
      <c r="C67" s="190" t="s">
        <v>336</v>
      </c>
      <c r="D67" s="164" t="s">
        <v>66</v>
      </c>
      <c r="E67" s="164">
        <v>1</v>
      </c>
      <c r="F67" s="164" t="s">
        <v>334</v>
      </c>
      <c r="G67" s="164">
        <v>2</v>
      </c>
      <c r="H67" s="179"/>
      <c r="I67" s="191"/>
      <c r="J67" s="169"/>
      <c r="K67" s="169"/>
    </row>
    <row r="68" spans="1:11" s="172" customFormat="1" ht="45.6" customHeight="1" x14ac:dyDescent="0.2">
      <c r="A68" s="164">
        <v>42</v>
      </c>
      <c r="B68" s="190" t="s">
        <v>236</v>
      </c>
      <c r="C68" s="190" t="s">
        <v>337</v>
      </c>
      <c r="D68" s="164" t="s">
        <v>66</v>
      </c>
      <c r="E68" s="164">
        <v>1</v>
      </c>
      <c r="F68" s="164" t="s">
        <v>334</v>
      </c>
      <c r="G68" s="164">
        <v>2</v>
      </c>
      <c r="H68" s="179"/>
      <c r="I68" s="191"/>
      <c r="J68" s="169"/>
      <c r="K68" s="169"/>
    </row>
    <row r="69" spans="1:11" s="172" customFormat="1" ht="45.6" customHeight="1" x14ac:dyDescent="0.2">
      <c r="A69" s="164">
        <v>43</v>
      </c>
      <c r="B69" s="190" t="s">
        <v>230</v>
      </c>
      <c r="C69" s="190" t="s">
        <v>338</v>
      </c>
      <c r="D69" s="164" t="s">
        <v>66</v>
      </c>
      <c r="E69" s="164">
        <v>1</v>
      </c>
      <c r="F69" s="164" t="s">
        <v>334</v>
      </c>
      <c r="G69" s="164">
        <v>2</v>
      </c>
      <c r="H69" s="179"/>
      <c r="I69" s="191"/>
      <c r="J69" s="169"/>
      <c r="K69" s="169"/>
    </row>
    <row r="70" spans="1:11" s="172" customFormat="1" ht="45.6" customHeight="1" x14ac:dyDescent="0.2">
      <c r="A70" s="164">
        <v>44</v>
      </c>
      <c r="B70" s="190" t="s">
        <v>231</v>
      </c>
      <c r="C70" s="190" t="s">
        <v>339</v>
      </c>
      <c r="D70" s="164" t="s">
        <v>66</v>
      </c>
      <c r="E70" s="164">
        <v>1</v>
      </c>
      <c r="F70" s="164" t="s">
        <v>334</v>
      </c>
      <c r="G70" s="164">
        <v>6</v>
      </c>
      <c r="H70" s="179"/>
      <c r="I70" s="191"/>
      <c r="J70" s="169"/>
      <c r="K70" s="169"/>
    </row>
    <row r="71" spans="1:11" s="172" customFormat="1" ht="45.6" customHeight="1" x14ac:dyDescent="0.2">
      <c r="A71" s="164">
        <v>45</v>
      </c>
      <c r="B71" s="190" t="s">
        <v>130</v>
      </c>
      <c r="C71" s="190" t="s">
        <v>340</v>
      </c>
      <c r="D71" s="164" t="s">
        <v>66</v>
      </c>
      <c r="E71" s="164">
        <v>1</v>
      </c>
      <c r="F71" s="164" t="s">
        <v>334</v>
      </c>
      <c r="G71" s="164">
        <v>6</v>
      </c>
      <c r="H71" s="179"/>
      <c r="I71" s="191"/>
      <c r="J71" s="169"/>
      <c r="K71" s="169"/>
    </row>
    <row r="72" spans="1:11" s="172" customFormat="1" ht="45.6" customHeight="1" x14ac:dyDescent="0.2">
      <c r="A72" s="164">
        <v>46</v>
      </c>
      <c r="B72" s="190" t="s">
        <v>190</v>
      </c>
      <c r="C72" s="190" t="s">
        <v>341</v>
      </c>
      <c r="D72" s="164" t="s">
        <v>66</v>
      </c>
      <c r="E72" s="164">
        <v>1</v>
      </c>
      <c r="F72" s="164" t="s">
        <v>334</v>
      </c>
      <c r="G72" s="164">
        <v>6</v>
      </c>
      <c r="H72" s="179"/>
      <c r="I72" s="191"/>
      <c r="J72" s="169"/>
      <c r="K72" s="169"/>
    </row>
    <row r="73" spans="1:11" s="172" customFormat="1" ht="45.6" customHeight="1" x14ac:dyDescent="0.2">
      <c r="A73" s="164">
        <v>47</v>
      </c>
      <c r="B73" s="190" t="s">
        <v>198</v>
      </c>
      <c r="C73" s="190" t="s">
        <v>342</v>
      </c>
      <c r="D73" s="164" t="s">
        <v>66</v>
      </c>
      <c r="E73" s="164">
        <v>1</v>
      </c>
      <c r="F73" s="164" t="s">
        <v>334</v>
      </c>
      <c r="G73" s="164">
        <v>2</v>
      </c>
      <c r="H73" s="179"/>
      <c r="I73" s="191"/>
      <c r="J73" s="169"/>
      <c r="K73" s="169"/>
    </row>
    <row r="74" spans="1:11" s="172" customFormat="1" ht="45.6" customHeight="1" x14ac:dyDescent="0.2">
      <c r="A74" s="164">
        <v>48</v>
      </c>
      <c r="B74" s="190" t="s">
        <v>343</v>
      </c>
      <c r="C74" s="190" t="s">
        <v>344</v>
      </c>
      <c r="D74" s="164" t="s">
        <v>66</v>
      </c>
      <c r="E74" s="164">
        <v>1</v>
      </c>
      <c r="F74" s="164" t="s">
        <v>334</v>
      </c>
      <c r="G74" s="164">
        <v>2</v>
      </c>
      <c r="H74" s="179"/>
      <c r="I74" s="191"/>
      <c r="J74" s="169"/>
      <c r="K74" s="169"/>
    </row>
    <row r="75" spans="1:11" s="172" customFormat="1" ht="42.75" customHeight="1" x14ac:dyDescent="0.2">
      <c r="A75" s="164">
        <v>49</v>
      </c>
      <c r="B75" s="163" t="s">
        <v>81</v>
      </c>
      <c r="C75" s="163" t="s">
        <v>82</v>
      </c>
      <c r="D75" s="164" t="s">
        <v>66</v>
      </c>
      <c r="E75" s="164">
        <v>1</v>
      </c>
      <c r="F75" s="164" t="s">
        <v>62</v>
      </c>
      <c r="G75" s="164">
        <v>2</v>
      </c>
      <c r="H75" s="179"/>
      <c r="I75" s="191"/>
      <c r="J75" s="169"/>
      <c r="K75" s="169"/>
    </row>
    <row r="76" spans="1:11" ht="33.75" customHeight="1" x14ac:dyDescent="0.25">
      <c r="A76" s="61" t="s">
        <v>7</v>
      </c>
      <c r="B76" s="65"/>
      <c r="C76" s="65"/>
      <c r="D76" s="65"/>
      <c r="E76" s="65"/>
      <c r="F76" s="65"/>
      <c r="G76" s="65"/>
      <c r="H76" s="65"/>
    </row>
    <row r="77" spans="1:11" ht="60" x14ac:dyDescent="0.25">
      <c r="A77" s="2" t="s">
        <v>6</v>
      </c>
      <c r="B77" s="2" t="s">
        <v>5</v>
      </c>
      <c r="C77" s="2" t="s">
        <v>4</v>
      </c>
      <c r="D77" s="2" t="s">
        <v>3</v>
      </c>
      <c r="E77" s="2" t="s">
        <v>2</v>
      </c>
      <c r="F77" s="2" t="s">
        <v>1</v>
      </c>
      <c r="G77" s="2" t="s">
        <v>0</v>
      </c>
      <c r="H77" s="2" t="s">
        <v>11</v>
      </c>
    </row>
    <row r="78" spans="1:11" customFormat="1" ht="56.25" customHeight="1" x14ac:dyDescent="0.25">
      <c r="A78" s="105">
        <v>1</v>
      </c>
      <c r="B78" s="24" t="s">
        <v>116</v>
      </c>
      <c r="C78" s="106" t="s">
        <v>117</v>
      </c>
      <c r="D78" s="62" t="s">
        <v>118</v>
      </c>
      <c r="E78" s="62">
        <v>2</v>
      </c>
      <c r="F78" s="62" t="s">
        <v>78</v>
      </c>
      <c r="G78" s="62">
        <v>2</v>
      </c>
      <c r="H78" s="24"/>
      <c r="I78" s="107"/>
      <c r="J78" s="16"/>
      <c r="K78" s="16"/>
    </row>
    <row r="79" spans="1:11" customFormat="1" ht="15.75" customHeight="1" x14ac:dyDescent="0.25">
      <c r="A79" s="105">
        <v>2</v>
      </c>
      <c r="B79" s="24" t="s">
        <v>119</v>
      </c>
      <c r="C79" s="24" t="s">
        <v>120</v>
      </c>
      <c r="D79" s="62" t="s">
        <v>118</v>
      </c>
      <c r="E79" s="62">
        <v>2</v>
      </c>
      <c r="F79" s="62" t="s">
        <v>78</v>
      </c>
      <c r="G79" s="62">
        <v>2</v>
      </c>
      <c r="H79" s="24"/>
      <c r="I79" s="107"/>
      <c r="J79" s="16"/>
      <c r="K79" s="16"/>
    </row>
    <row r="80" spans="1:11" customFormat="1" ht="15.75" customHeight="1" x14ac:dyDescent="0.25">
      <c r="A80" s="105">
        <v>3</v>
      </c>
      <c r="B80" s="24" t="s">
        <v>121</v>
      </c>
      <c r="C80" s="105" t="s">
        <v>122</v>
      </c>
      <c r="D80" s="62" t="s">
        <v>118</v>
      </c>
      <c r="E80" s="62">
        <v>6</v>
      </c>
      <c r="F80" s="62" t="s">
        <v>78</v>
      </c>
      <c r="G80" s="62">
        <v>5</v>
      </c>
      <c r="H80" s="24"/>
      <c r="I80" s="107"/>
      <c r="J80" s="16"/>
      <c r="K80" s="16"/>
    </row>
    <row r="81" spans="1:11" customFormat="1" ht="21" customHeight="1" x14ac:dyDescent="0.25">
      <c r="A81" s="105">
        <v>4</v>
      </c>
      <c r="B81" s="24" t="s">
        <v>123</v>
      </c>
      <c r="C81" s="105" t="s">
        <v>124</v>
      </c>
      <c r="D81" s="62" t="s">
        <v>118</v>
      </c>
      <c r="E81" s="62">
        <v>2</v>
      </c>
      <c r="F81" s="62" t="s">
        <v>78</v>
      </c>
      <c r="G81" s="62">
        <v>80</v>
      </c>
      <c r="H81" s="24"/>
      <c r="I81" s="107"/>
      <c r="J81" s="16"/>
      <c r="K81" s="16"/>
    </row>
    <row r="82" spans="1:11" s="31" customFormat="1" x14ac:dyDescent="0.25">
      <c r="A82" s="104">
        <v>5</v>
      </c>
      <c r="B82" s="85" t="s">
        <v>232</v>
      </c>
      <c r="C82" s="192" t="s">
        <v>139</v>
      </c>
      <c r="D82" s="39" t="s">
        <v>118</v>
      </c>
      <c r="E82" s="39">
        <v>5</v>
      </c>
      <c r="F82" s="39" t="s">
        <v>78</v>
      </c>
      <c r="G82" s="39">
        <v>5</v>
      </c>
      <c r="H82" s="97"/>
      <c r="I82" s="69"/>
    </row>
  </sheetData>
  <mergeCells count="39">
    <mergeCell ref="A76:H76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78" xr:uid="{00000000-0002-0000-0300-000000000000}"/>
  </dataValidation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9"/>
  <sheetViews>
    <sheetView zoomScale="87" zoomScaleNormal="87" workbookViewId="0">
      <selection activeCell="D16" sqref="D16"/>
    </sheetView>
  </sheetViews>
  <sheetFormatPr defaultColWidth="14.42578125" defaultRowHeight="15" x14ac:dyDescent="0.25"/>
  <cols>
    <col min="1" max="1" width="5.140625" style="186" customWidth="1"/>
    <col min="2" max="2" width="52" style="186" customWidth="1"/>
    <col min="3" max="3" width="27.42578125" style="186" customWidth="1"/>
    <col min="4" max="4" width="22" style="186" customWidth="1"/>
    <col min="5" max="5" width="15.42578125" style="186" customWidth="1"/>
    <col min="6" max="6" width="19.5703125" style="186" bestFit="1" customWidth="1"/>
    <col min="7" max="7" width="14.42578125" style="186" customWidth="1"/>
    <col min="8" max="8" width="8.5703125" style="186" customWidth="1"/>
    <col min="9" max="9" width="8.5703125" style="1" customWidth="1"/>
    <col min="10" max="16384" width="14.42578125" style="1"/>
  </cols>
  <sheetData>
    <row r="1" spans="1:8" x14ac:dyDescent="0.25">
      <c r="A1" s="197" t="s">
        <v>10</v>
      </c>
      <c r="B1" s="198"/>
      <c r="C1" s="198"/>
      <c r="D1" s="198"/>
      <c r="E1" s="198"/>
      <c r="F1" s="198"/>
      <c r="G1" s="198"/>
    </row>
    <row r="2" spans="1:8" s="10" customFormat="1" ht="20.25" x14ac:dyDescent="0.25">
      <c r="A2" s="187" t="s">
        <v>32</v>
      </c>
      <c r="B2" s="187"/>
      <c r="C2" s="187"/>
      <c r="D2" s="187"/>
      <c r="E2" s="187"/>
      <c r="F2" s="187"/>
      <c r="G2" s="187"/>
      <c r="H2" s="199"/>
    </row>
    <row r="3" spans="1:8" s="10" customFormat="1" ht="20.25" x14ac:dyDescent="0.25">
      <c r="A3" s="52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52"/>
      <c r="C3" s="52"/>
      <c r="D3" s="52"/>
      <c r="E3" s="52"/>
      <c r="F3" s="52"/>
      <c r="G3" s="52"/>
      <c r="H3" s="13"/>
    </row>
    <row r="4" spans="1:8" s="10" customFormat="1" ht="20.25" x14ac:dyDescent="0.25">
      <c r="A4" s="187" t="s">
        <v>33</v>
      </c>
      <c r="B4" s="187"/>
      <c r="C4" s="187"/>
      <c r="D4" s="187"/>
      <c r="E4" s="187"/>
      <c r="F4" s="187"/>
      <c r="G4" s="187"/>
      <c r="H4" s="199"/>
    </row>
    <row r="5" spans="1:8" ht="20.25" x14ac:dyDescent="0.25">
      <c r="A5" s="54" t="str">
        <f>'Информация о Чемпионате'!B3</f>
        <v>Агрономия (Юниоры)</v>
      </c>
      <c r="B5" s="54"/>
      <c r="C5" s="54"/>
      <c r="D5" s="54"/>
      <c r="E5" s="54"/>
      <c r="F5" s="54"/>
      <c r="G5" s="54"/>
      <c r="H5" s="14"/>
    </row>
    <row r="6" spans="1:8" ht="20.25" x14ac:dyDescent="0.25">
      <c r="A6" s="53" t="s">
        <v>15</v>
      </c>
      <c r="B6" s="200"/>
      <c r="C6" s="200"/>
      <c r="D6" s="200"/>
      <c r="E6" s="200"/>
      <c r="F6" s="200"/>
      <c r="G6" s="200"/>
    </row>
    <row r="7" spans="1:8" ht="30" x14ac:dyDescent="0.25">
      <c r="A7" s="2" t="s">
        <v>6</v>
      </c>
      <c r="B7" s="40" t="s">
        <v>5</v>
      </c>
      <c r="C7" s="21" t="s">
        <v>4</v>
      </c>
      <c r="D7" s="42" t="s">
        <v>3</v>
      </c>
      <c r="E7" s="2" t="s">
        <v>2</v>
      </c>
      <c r="F7" s="2" t="s">
        <v>1</v>
      </c>
      <c r="G7" s="2" t="s">
        <v>16</v>
      </c>
    </row>
    <row r="8" spans="1:8" s="15" customFormat="1" ht="21.75" customHeight="1" x14ac:dyDescent="0.25">
      <c r="A8" s="27">
        <v>1</v>
      </c>
      <c r="B8" s="41" t="s">
        <v>123</v>
      </c>
      <c r="C8" s="30" t="s">
        <v>164</v>
      </c>
      <c r="D8" s="43" t="s">
        <v>118</v>
      </c>
      <c r="E8" s="27">
        <v>1</v>
      </c>
      <c r="F8" s="27" t="s">
        <v>78</v>
      </c>
      <c r="G8" s="201"/>
      <c r="H8" s="186"/>
    </row>
    <row r="9" spans="1:8" s="15" customFormat="1" ht="60" x14ac:dyDescent="0.25">
      <c r="A9" s="27">
        <v>2</v>
      </c>
      <c r="B9" s="28" t="s">
        <v>165</v>
      </c>
      <c r="C9" s="202" t="s">
        <v>166</v>
      </c>
      <c r="D9" s="18" t="s">
        <v>118</v>
      </c>
      <c r="E9" s="27">
        <v>1</v>
      </c>
      <c r="F9" s="27" t="s">
        <v>78</v>
      </c>
      <c r="G9" s="201"/>
      <c r="H9" s="186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Расходные материалы</vt:lpstr>
      <vt:lpstr>Рабочее место конкурсантов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2023-01-11T12:24:27Z</dcterms:created>
  <dcterms:modified xsi:type="dcterms:W3CDTF">2025-04-08T10:05:39Z</dcterms:modified>
</cp:coreProperties>
</file>