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Отдел кадров\Desktop\Шаблоны  БУРЕНИЕ СКВАЖИН\"/>
    </mc:Choice>
  </mc:AlternateContent>
  <bookViews>
    <workbookView xWindow="0" yWindow="0" windowWidth="28800" windowHeight="11235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0" i="1" l="1"/>
  <c r="J190" i="1" l="1"/>
  <c r="J179" i="1"/>
  <c r="J176" i="1"/>
  <c r="J174" i="1"/>
  <c r="J156" i="1"/>
  <c r="J153" i="1"/>
  <c r="J149" i="1"/>
  <c r="J39" i="1" l="1"/>
  <c r="J17" i="1"/>
  <c r="J11" i="1"/>
  <c r="J105" i="1"/>
  <c r="J44" i="1"/>
  <c r="J46" i="1"/>
  <c r="J60" i="1"/>
  <c r="J80" i="1"/>
  <c r="J84" i="1"/>
  <c r="I108" i="1"/>
  <c r="J139" i="1"/>
  <c r="J132" i="1"/>
  <c r="J129" i="1"/>
  <c r="J127" i="1"/>
  <c r="J117" i="1"/>
  <c r="J113" i="1"/>
  <c r="J109" i="1"/>
  <c r="I148" i="1" l="1"/>
  <c r="I43" i="1"/>
  <c r="I10" i="1"/>
  <c r="I201" i="1" l="1"/>
</calcChain>
</file>

<file path=xl/sharedStrings.xml><?xml version="1.0" encoding="utf-8"?>
<sst xmlns="http://schemas.openxmlformats.org/spreadsheetml/2006/main" count="697" uniqueCount="158">
  <si>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</si>
  <si>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</si>
  <si>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</si>
  <si>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</si>
  <si>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</si>
  <si>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</si>
  <si>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</si>
  <si>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</si>
  <si>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</si>
  <si>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</si>
  <si>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</si>
  <si>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</si>
  <si>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</si>
  <si>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</si>
  <si>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</si>
  <si>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</si>
  <si>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</si>
  <si>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</si>
  <si>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</si>
  <si>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</si>
  <si>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</si>
  <si>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Бурение сважин</t>
  </si>
  <si>
    <t>Обслуживание и ремонт горизонтального шламового насоса</t>
  </si>
  <si>
    <t xml:space="preserve">Документация, организация работы и безопасность </t>
  </si>
  <si>
    <t>Проверить наличие и исправность первичных средств пожаротушения</t>
  </si>
  <si>
    <t xml:space="preserve">Проверить на рабочем месте средств оказания первой медицинской помощи </t>
  </si>
  <si>
    <t>Проверить наличие и исправность инструмента и приспособлений</t>
  </si>
  <si>
    <t>Проверить наличие расходных материалов</t>
  </si>
  <si>
    <t>Вычесть все баллы, если не выполнено.</t>
  </si>
  <si>
    <t>да/нет</t>
  </si>
  <si>
    <t>Технология ремонта и аварийного обслуживания</t>
  </si>
  <si>
    <t>Проверил комплектность и исправность всех инструментов перед работой</t>
  </si>
  <si>
    <t>Проверил состояние  радиального  подшипника на вале</t>
  </si>
  <si>
    <t>Проверил состояние роликового подшипника на вале</t>
  </si>
  <si>
    <t>Проверил состояние гидродинамических уплотнителей</t>
  </si>
  <si>
    <t>Проверил состояние сальников</t>
  </si>
  <si>
    <t>Провел дефектовку</t>
  </si>
  <si>
    <t>Визуально проверил целостность подводящего кабеля, исправность  зазамления, защитных кожухов, исправность задвижек и трубопровода</t>
  </si>
  <si>
    <t xml:space="preserve">Проверил наличие жидкой смазки в полости подшипников </t>
  </si>
  <si>
    <t xml:space="preserve">Произвел демонтаж и монтаж подшипников </t>
  </si>
  <si>
    <t>Произвел зачистку и обезжиривание поверхностей</t>
  </si>
  <si>
    <t>Произвел монтаж вала в подшипниковый узел и установил на базу насоса</t>
  </si>
  <si>
    <t>Снял улитку</t>
  </si>
  <si>
    <t>Произвел монтаж сальников</t>
  </si>
  <si>
    <t xml:space="preserve">Произвел монтаж уплотнителей </t>
  </si>
  <si>
    <t>Произвел монтаж передней и задней бронедисков на подшипниковый узел</t>
  </si>
  <si>
    <t>Произвел монтаж задней крышки насоса</t>
  </si>
  <si>
    <t>Сборал внутреннюю часть рабочего колеса (задний лайнер, крыльчатка, спиральный вкладыш, передний лайнер, бронедиск).</t>
  </si>
  <si>
    <t>Произвел монтаж передней крышки насоса</t>
  </si>
  <si>
    <t>Произвел зачистку насоса</t>
  </si>
  <si>
    <t>Произвел уборку рабочего места после окончания работы</t>
  </si>
  <si>
    <t>В период выполнения работы комментировал экспертной комиссии свои действия</t>
  </si>
  <si>
    <t xml:space="preserve">Контрольно-измерительные приборы и  слесарное оборудование </t>
  </si>
  <si>
    <t>Проверил наличие и исправность средств измерений</t>
  </si>
  <si>
    <t>Снял показания  с контрольно-измерительных приборов</t>
  </si>
  <si>
    <t>Ликвидация выброса методом бурильщика</t>
  </si>
  <si>
    <t>Ведение технологического процесса бурения</t>
  </si>
  <si>
    <t>Произвел закачку раствора в скважину</t>
  </si>
  <si>
    <t>Обеспечил движение раствора в циркуляционной системе и манифольде</t>
  </si>
  <si>
    <t>Произвел подачу инструмента</t>
  </si>
  <si>
    <t>Поддержание режимных параметров нагрузки на долото</t>
  </si>
  <si>
    <t>Поддержвание режимных параметров расхода бурового раствора в скважину</t>
  </si>
  <si>
    <t>Выставил соответсвующие показатели бурового раствора в соответсвии с заданием</t>
  </si>
  <si>
    <t>Вычесть все баллы при допущении ошибки.</t>
  </si>
  <si>
    <t>Бурение выполнено не до конца (не до нужной глубины)</t>
  </si>
  <si>
    <t>Не разгружена талевая система</t>
  </si>
  <si>
    <t>Запрет подачи ключа. СВП не откручен.</t>
  </si>
  <si>
    <t>Перегруз клиньев</t>
  </si>
  <si>
    <t>Закрытие захвата не на муфте замка</t>
  </si>
  <si>
    <t>Управление подачей раствора (включение или выключение одного или двух насосов и регулирование числа двойных ходов в минуту их поршней)</t>
  </si>
  <si>
    <t>Управление очисткой раствора (включение /выключение блока очистки и дегазатора)</t>
  </si>
  <si>
    <t>Контроль и управление скважиной при ГНВП</t>
  </si>
  <si>
    <t>Снять показания с манометра на входе в скважину</t>
  </si>
  <si>
    <t>Снять показания с манометра на выходе из скважины</t>
  </si>
  <si>
    <t>Снять показания гидропотерь с манометра на входе в скважину</t>
  </si>
  <si>
    <t>Расчёт внутреннего объёма бурильной колонны</t>
  </si>
  <si>
    <t>Произвел закрытие скважины</t>
  </si>
  <si>
    <t>Расчёт забойного давления</t>
  </si>
  <si>
    <t>Расчёт пластового давления</t>
  </si>
  <si>
    <t>Расчёт плотности жидкости глушения</t>
  </si>
  <si>
    <t xml:space="preserve">Расчёт давления на входе в трубное пространство в процессе вымыва пачки  </t>
  </si>
  <si>
    <t>Расчёт давления на входе в трубы</t>
  </si>
  <si>
    <t>Произвёл вымывание флюида из скважины раствором старой плотности</t>
  </si>
  <si>
    <t>Произвёл замену старого бурового раствора в скважине на жидкость глушения</t>
  </si>
  <si>
    <t>Отсутствие дополнительного притока при вымывании пачки флюида</t>
  </si>
  <si>
    <t>Проверил положение колонны перед гермитизацией устья скважины</t>
  </si>
  <si>
    <t xml:space="preserve">Поддержание режимных параметров вращения колонны при бурении </t>
  </si>
  <si>
    <t>Поддерживал постоянными подачу насоса при закачке раствора и давление в бурильных трубах регулированием дросселя</t>
  </si>
  <si>
    <t>Закрыл скважину, после вымывания флюида</t>
  </si>
  <si>
    <t>Поддерживал давление в бурильных трубах постоянным регулированием дросселя</t>
  </si>
  <si>
    <t>Поддерживал давление на входе ругулированием дросселя</t>
  </si>
  <si>
    <t>Шаровой кран закрыт</t>
  </si>
  <si>
    <t>Закрыть шаровой кран</t>
  </si>
  <si>
    <t>Установить вращение вертлюгом в положение ноль</t>
  </si>
  <si>
    <t>Установить заданную плотность бурового раствора до старта задачи</t>
  </si>
  <si>
    <t>Перед началом подбор правильных средств индивидуальной защиты: специальной одежды, обуви, перчаток, каски и защитных очков</t>
  </si>
  <si>
    <t>Установил вращение вертлюгом в положение ноль</t>
  </si>
  <si>
    <t>Установил заданную плотность бурового раствора до старта задачи</t>
  </si>
  <si>
    <t>Эксплуатация скважины</t>
  </si>
  <si>
    <t>Ключ на устье</t>
  </si>
  <si>
    <t>Не нажата кнопка Свинчивание</t>
  </si>
  <si>
    <t>Открыт шаровой кран</t>
  </si>
  <si>
    <t>Штропы поданы вперёд</t>
  </si>
  <si>
    <t>Удар элеватором о колонну</t>
  </si>
  <si>
    <t>Закрыт захват при перемещении</t>
  </si>
  <si>
    <t>Преждевременное открытие элеватора</t>
  </si>
  <si>
    <t>Полет инструмента</t>
  </si>
  <si>
    <t xml:space="preserve">Свечеподающее устройство на устье </t>
  </si>
  <si>
    <t>Запрет подачи ключа при вращении</t>
  </si>
  <si>
    <t>Неправильное отклонение штроп</t>
  </si>
  <si>
    <t>Боковой удар замком свечи о колонну</t>
  </si>
  <si>
    <t>Падение трубы</t>
  </si>
  <si>
    <t>Неправильная остановка элеватора</t>
  </si>
  <si>
    <t>Не включен блок очистки</t>
  </si>
  <si>
    <t>Программное обеспечение и программирование</t>
  </si>
  <si>
    <t>Запрет подачи ключа. СВП не откручен</t>
  </si>
  <si>
    <t>Правильно установил органы управления тренажера и начальные значения параметров в исходное положение</t>
  </si>
  <si>
    <t>Г</t>
  </si>
  <si>
    <t>Замена негерметичной бурильной трубы при бурении скважин с регулятором подачи долота (РПДЭ)</t>
  </si>
  <si>
    <t>Осмотрел рабочее место и  комментировал экспертной комиссии свои действия</t>
  </si>
  <si>
    <t>Проверил наличие и исправность первичных средств пожаротушения</t>
  </si>
  <si>
    <t xml:space="preserve">Проверил наличие на рабочем месте средств оказания первой медицинской помощи </t>
  </si>
  <si>
    <t>Выявлил негерметичность бурильной колонны</t>
  </si>
  <si>
    <t>Произвел замену дефектной трубы</t>
  </si>
  <si>
    <t>Проверил линию глушения и дроселлирования на закрытие</t>
  </si>
  <si>
    <t>Контроль момента скручивания СВП с колонной</t>
  </si>
  <si>
    <t>Снять показания  с контрольно-измерительных приборов</t>
  </si>
  <si>
    <t>Ошибка включения буровых насосов</t>
  </si>
  <si>
    <t>Перегруз бурового насоса</t>
  </si>
  <si>
    <t xml:space="preserve">Открыта зажвижка между ёмкостями </t>
  </si>
  <si>
    <t>Открыта задвижка сброса манифольда</t>
  </si>
  <si>
    <t>Блокирован буровой  насос</t>
  </si>
  <si>
    <t>Удар о ротор</t>
  </si>
  <si>
    <t>Тормоз СВП снят</t>
  </si>
  <si>
    <t xml:space="preserve">Клинья ротора в положение "Поднять" </t>
  </si>
  <si>
    <t>Отпуск бурильной колонны в положение ноль</t>
  </si>
  <si>
    <t>Захват СВП открыт</t>
  </si>
  <si>
    <t>Закрыть элеватор</t>
  </si>
  <si>
    <t>Спуско-подъёмные операции при проводки скважин</t>
  </si>
  <si>
    <t>Запустил второй буровой насос</t>
  </si>
  <si>
    <t>Спустил незагруженный элеватор для захвата бурильной колонны без удара об стол ротора</t>
  </si>
  <si>
    <t>Перед поднятием клиньев ротора убедился в том, что вес на крюке больше веса колонны</t>
  </si>
  <si>
    <t>Поднял бурильную колонну, обеспечив достижение замка-стыка свечи рабочей зоны ключа</t>
  </si>
  <si>
    <t>Поставил колонну на клинья</t>
  </si>
  <si>
    <t>Разгрузил талевую систему</t>
  </si>
  <si>
    <t>Произвел отвинчивание свечи</t>
  </si>
  <si>
    <t>Установил отвинченную свечу на подсвечник</t>
  </si>
  <si>
    <t>Выполнил те же операции для подъема двух других свечей</t>
  </si>
  <si>
    <t>Долил раствор в скважину</t>
  </si>
  <si>
    <t>Произвел захват свечи элеватором</t>
  </si>
  <si>
    <t>Снял нагрузку с клиньев ротора</t>
  </si>
  <si>
    <t>Спустил колонну без посадки на стол ротора</t>
  </si>
  <si>
    <t>Поставил колонну на клинья ротора</t>
  </si>
  <si>
    <t>Снял нагрузку с талевой системы</t>
  </si>
  <si>
    <t>Выполнил те же операции для спука двух других свечей</t>
  </si>
  <si>
    <t>Документация, организация работы и безопасность</t>
  </si>
  <si>
    <t xml:space="preserve">Ведение технологического процесса бурения </t>
  </si>
  <si>
    <t>Контрольно-измерительные приборы и слесарное оборудование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</si>
</sst>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0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4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/>
    <xf numFmtId="2" fontId="10" fillId="0" borderId="0" xfId="0" applyNumberFormat="1" applyFont="1"/>
    <xf numFmtId="0" fontId="10" fillId="0" borderId="2" xfId="0" applyFont="1" applyBorder="1" applyAlignment="1"/>
    <xf numFmtId="0" fontId="10" fillId="0" borderId="2" xfId="0" applyFont="1" applyBorder="1"/>
    <xf numFmtId="0" fontId="11" fillId="0" borderId="1" xfId="1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center" wrapText="1"/>
    </xf>
    <xf numFmtId="0" fontId="10" fillId="0" borderId="1" xfId="0" applyFont="1" applyBorder="1"/>
    <xf numFmtId="0" fontId="7" fillId="0" borderId="1" xfId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1" fillId="0" borderId="1" xfId="1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1"/>
  <sheetViews>
    <sheetView tabSelected="1" topLeftCell="A7" zoomScale="78" zoomScaleNormal="78" workbookViewId="0">
      <selection activeCell="S11" sqref="S11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9.875" style="3" customWidth="1"/>
    <col min="7" max="7" width="22.125" style="3" customWidth="1"/>
    <col min="8" max="8" width="7.125" style="3" bestFit="1" customWidth="1"/>
    <col min="9" max="9" width="8.375" customWidth="1"/>
    <col min="10" max="10" width="11" customWidth="1"/>
  </cols>
  <sheetData>
    <row r="2" spans="1:10" x14ac:dyDescent="0.25">
      <c r="B2" s="2" t="s">
        <v>14</v>
      </c>
      <c r="D2" s="26"/>
      <c r="E2" s="20"/>
    </row>
    <row r="3" spans="1:10" x14ac:dyDescent="0.25">
      <c r="B3" s="2" t="s">
        <v>19</v>
      </c>
      <c r="D3" s="20"/>
      <c r="E3" s="20"/>
    </row>
    <row r="4" spans="1:10" x14ac:dyDescent="0.25">
      <c r="B4" s="2" t="s">
        <v>16</v>
      </c>
      <c r="D4" s="25" t="s">
        <v>21</v>
      </c>
      <c r="E4" s="20"/>
    </row>
    <row r="5" spans="1:10" x14ac:dyDescent="0.25">
      <c r="B5" s="2" t="s">
        <v>5</v>
      </c>
      <c r="D5" s="25" t="s">
        <v>17</v>
      </c>
      <c r="E5" s="19"/>
    </row>
    <row r="6" spans="1:10" x14ac:dyDescent="0.25">
      <c r="B6" s="2" t="s">
        <v>13</v>
      </c>
      <c r="D6" s="25" t="s">
        <v>17</v>
      </c>
      <c r="E6" s="19"/>
    </row>
    <row r="8" spans="1:10" s="5" customFormat="1" ht="33.950000000000003" customHeight="1" x14ac:dyDescent="0.25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9" t="s">
        <v>8</v>
      </c>
    </row>
    <row r="9" spans="1:10" x14ac:dyDescent="0.25">
      <c r="H9"/>
    </row>
    <row r="10" spans="1:10" s="15" customFormat="1" ht="18.75" x14ac:dyDescent="0.3">
      <c r="A10" s="12" t="s">
        <v>0</v>
      </c>
      <c r="B10" s="13" t="s">
        <v>22</v>
      </c>
      <c r="C10" s="12"/>
      <c r="D10" s="14"/>
      <c r="E10" s="12"/>
      <c r="F10" s="14"/>
      <c r="G10" s="14"/>
      <c r="H10" s="13"/>
      <c r="I10" s="23">
        <f>SUM(I11:I42)</f>
        <v>29</v>
      </c>
    </row>
    <row r="11" spans="1:10" x14ac:dyDescent="0.25">
      <c r="A11" s="70">
        <v>1</v>
      </c>
      <c r="B11" s="94" t="s">
        <v>23</v>
      </c>
      <c r="C11" s="95"/>
      <c r="D11" s="95"/>
      <c r="E11" s="95"/>
      <c r="F11" s="95"/>
      <c r="G11" s="95"/>
      <c r="H11" s="95"/>
      <c r="I11" s="96"/>
      <c r="J11" s="38">
        <f>I12+I13+I14+I15+I16</f>
        <v>9</v>
      </c>
    </row>
    <row r="12" spans="1:10" ht="31.5" x14ac:dyDescent="0.25">
      <c r="A12" s="7"/>
      <c r="B12" s="33"/>
      <c r="C12" s="43" t="s">
        <v>6</v>
      </c>
      <c r="D12" s="51" t="s">
        <v>24</v>
      </c>
      <c r="E12" s="34"/>
      <c r="F12" s="42" t="s">
        <v>28</v>
      </c>
      <c r="G12" s="43" t="s">
        <v>29</v>
      </c>
      <c r="H12" s="43">
        <v>1</v>
      </c>
      <c r="I12" s="44">
        <v>2</v>
      </c>
    </row>
    <row r="13" spans="1:10" ht="47.25" x14ac:dyDescent="0.25">
      <c r="A13" s="7"/>
      <c r="B13" s="33"/>
      <c r="C13" s="43" t="s">
        <v>6</v>
      </c>
      <c r="D13" s="51" t="s">
        <v>25</v>
      </c>
      <c r="E13" s="34"/>
      <c r="F13" s="42" t="s">
        <v>28</v>
      </c>
      <c r="G13" s="43" t="s">
        <v>29</v>
      </c>
      <c r="H13" s="43">
        <v>1</v>
      </c>
      <c r="I13" s="44">
        <v>1</v>
      </c>
    </row>
    <row r="14" spans="1:10" ht="31.5" x14ac:dyDescent="0.25">
      <c r="A14" s="7"/>
      <c r="B14" s="33"/>
      <c r="C14" s="43" t="s">
        <v>6</v>
      </c>
      <c r="D14" s="51" t="s">
        <v>26</v>
      </c>
      <c r="E14" s="34"/>
      <c r="F14" s="42" t="s">
        <v>28</v>
      </c>
      <c r="G14" s="43" t="s">
        <v>29</v>
      </c>
      <c r="H14" s="43">
        <v>1</v>
      </c>
      <c r="I14" s="44">
        <v>2</v>
      </c>
    </row>
    <row r="15" spans="1:10" ht="33" customHeight="1" x14ac:dyDescent="0.25">
      <c r="A15" s="7"/>
      <c r="B15" s="33"/>
      <c r="C15" s="43" t="s">
        <v>6</v>
      </c>
      <c r="D15" s="51" t="s">
        <v>27</v>
      </c>
      <c r="E15" s="34"/>
      <c r="F15" s="42" t="s">
        <v>28</v>
      </c>
      <c r="G15" s="43" t="s">
        <v>29</v>
      </c>
      <c r="H15" s="43">
        <v>1</v>
      </c>
      <c r="I15" s="44">
        <v>2</v>
      </c>
    </row>
    <row r="16" spans="1:10" ht="63" x14ac:dyDescent="0.25">
      <c r="A16" s="7"/>
      <c r="B16" s="33"/>
      <c r="C16" s="43" t="s">
        <v>6</v>
      </c>
      <c r="D16" s="51" t="s">
        <v>95</v>
      </c>
      <c r="E16" s="34"/>
      <c r="F16" s="42" t="s">
        <v>28</v>
      </c>
      <c r="G16" s="43" t="s">
        <v>29</v>
      </c>
      <c r="H16" s="43">
        <v>1</v>
      </c>
      <c r="I16" s="44">
        <v>2</v>
      </c>
    </row>
    <row r="17" spans="1:10" x14ac:dyDescent="0.25">
      <c r="A17" s="70">
        <v>2</v>
      </c>
      <c r="B17" s="91" t="s">
        <v>30</v>
      </c>
      <c r="C17" s="92"/>
      <c r="D17" s="92"/>
      <c r="E17" s="92"/>
      <c r="F17" s="92"/>
      <c r="G17" s="92"/>
      <c r="H17" s="92"/>
      <c r="I17" s="93"/>
      <c r="J17" s="38">
        <f>I18+I19+I20+I21+I22+I23+I24+I25+I26+I27+I28+I29+I30+I31+I32+I33+I34+I35+I36+I37+I38</f>
        <v>16</v>
      </c>
    </row>
    <row r="18" spans="1:10" ht="47.25" x14ac:dyDescent="0.25">
      <c r="A18" s="7"/>
      <c r="B18" s="33"/>
      <c r="C18" s="35" t="s">
        <v>6</v>
      </c>
      <c r="D18" s="52" t="s">
        <v>31</v>
      </c>
      <c r="E18" s="48"/>
      <c r="F18" s="42" t="s">
        <v>28</v>
      </c>
      <c r="G18" s="43" t="s">
        <v>29</v>
      </c>
      <c r="H18" s="43">
        <v>2</v>
      </c>
      <c r="I18" s="44">
        <v>1</v>
      </c>
      <c r="J18" s="38"/>
    </row>
    <row r="19" spans="1:10" ht="78.75" x14ac:dyDescent="0.25">
      <c r="A19" s="7"/>
      <c r="B19" s="33"/>
      <c r="C19" s="35" t="s">
        <v>6</v>
      </c>
      <c r="D19" s="50" t="s">
        <v>37</v>
      </c>
      <c r="E19" s="48"/>
      <c r="F19" s="42" t="s">
        <v>28</v>
      </c>
      <c r="G19" s="43" t="s">
        <v>29</v>
      </c>
      <c r="H19" s="43">
        <v>2</v>
      </c>
      <c r="I19" s="44">
        <v>0.5</v>
      </c>
    </row>
    <row r="20" spans="1:10" ht="31.5" x14ac:dyDescent="0.25">
      <c r="A20" s="7"/>
      <c r="B20" s="33"/>
      <c r="C20" s="36" t="s">
        <v>6</v>
      </c>
      <c r="D20" s="49" t="s">
        <v>32</v>
      </c>
      <c r="E20" s="34"/>
      <c r="F20" s="42" t="s">
        <v>28</v>
      </c>
      <c r="G20" s="43" t="s">
        <v>29</v>
      </c>
      <c r="H20" s="43">
        <v>2</v>
      </c>
      <c r="I20" s="44">
        <v>0.3</v>
      </c>
    </row>
    <row r="21" spans="1:10" ht="31.5" x14ac:dyDescent="0.25">
      <c r="A21" s="7"/>
      <c r="B21" s="33"/>
      <c r="C21" s="36" t="s">
        <v>6</v>
      </c>
      <c r="D21" s="49" t="s">
        <v>33</v>
      </c>
      <c r="E21" s="34"/>
      <c r="F21" s="42" t="s">
        <v>28</v>
      </c>
      <c r="G21" s="43" t="s">
        <v>29</v>
      </c>
      <c r="H21" s="43">
        <v>2</v>
      </c>
      <c r="I21" s="44">
        <v>0.3</v>
      </c>
    </row>
    <row r="22" spans="1:10" ht="31.5" x14ac:dyDescent="0.25">
      <c r="A22" s="7"/>
      <c r="B22" s="33"/>
      <c r="C22" s="36" t="s">
        <v>6</v>
      </c>
      <c r="D22" s="49" t="s">
        <v>34</v>
      </c>
      <c r="E22" s="34"/>
      <c r="F22" s="42" t="s">
        <v>28</v>
      </c>
      <c r="G22" s="43" t="s">
        <v>29</v>
      </c>
      <c r="H22" s="43">
        <v>2</v>
      </c>
      <c r="I22" s="44">
        <v>0.3</v>
      </c>
    </row>
    <row r="23" spans="1:10" x14ac:dyDescent="0.25">
      <c r="A23" s="30"/>
      <c r="B23" s="37"/>
      <c r="C23" s="36" t="s">
        <v>6</v>
      </c>
      <c r="D23" s="49" t="s">
        <v>35</v>
      </c>
      <c r="E23" s="37"/>
      <c r="F23" s="42" t="s">
        <v>28</v>
      </c>
      <c r="G23" s="43" t="s">
        <v>29</v>
      </c>
      <c r="H23" s="43">
        <v>2</v>
      </c>
      <c r="I23" s="44">
        <v>0.5</v>
      </c>
    </row>
    <row r="24" spans="1:10" x14ac:dyDescent="0.25">
      <c r="A24" s="7"/>
      <c r="B24" s="6"/>
      <c r="C24" s="45" t="s">
        <v>6</v>
      </c>
      <c r="D24" s="53" t="s">
        <v>36</v>
      </c>
      <c r="E24" s="46"/>
      <c r="F24" s="42" t="s">
        <v>28</v>
      </c>
      <c r="G24" s="43" t="s">
        <v>29</v>
      </c>
      <c r="H24" s="87">
        <v>2</v>
      </c>
      <c r="I24" s="44">
        <v>0.6</v>
      </c>
    </row>
    <row r="25" spans="1:10" ht="31.5" x14ac:dyDescent="0.25">
      <c r="A25" s="7"/>
      <c r="B25" s="6"/>
      <c r="C25" s="45" t="s">
        <v>6</v>
      </c>
      <c r="D25" s="53" t="s">
        <v>38</v>
      </c>
      <c r="E25" s="46"/>
      <c r="F25" s="42" t="s">
        <v>28</v>
      </c>
      <c r="G25" s="43" t="s">
        <v>29</v>
      </c>
      <c r="H25" s="87">
        <v>2</v>
      </c>
      <c r="I25" s="44">
        <v>0.5</v>
      </c>
    </row>
    <row r="26" spans="1:10" x14ac:dyDescent="0.25">
      <c r="A26" s="7"/>
      <c r="B26" s="30"/>
      <c r="C26" s="45" t="s">
        <v>6</v>
      </c>
      <c r="D26" s="53" t="s">
        <v>42</v>
      </c>
      <c r="E26" s="47"/>
      <c r="F26" s="42" t="s">
        <v>28</v>
      </c>
      <c r="G26" s="43" t="s">
        <v>29</v>
      </c>
      <c r="H26" s="87">
        <v>2</v>
      </c>
      <c r="I26" s="44">
        <v>1</v>
      </c>
    </row>
    <row r="27" spans="1:10" ht="31.5" x14ac:dyDescent="0.25">
      <c r="A27" s="7"/>
      <c r="B27" s="6"/>
      <c r="C27" s="45" t="s">
        <v>6</v>
      </c>
      <c r="D27" s="53" t="s">
        <v>39</v>
      </c>
      <c r="E27" s="46"/>
      <c r="F27" s="42" t="s">
        <v>28</v>
      </c>
      <c r="G27" s="43" t="s">
        <v>29</v>
      </c>
      <c r="H27" s="87">
        <v>2</v>
      </c>
      <c r="I27" s="44">
        <v>1</v>
      </c>
    </row>
    <row r="28" spans="1:10" ht="31.5" x14ac:dyDescent="0.25">
      <c r="A28" s="7"/>
      <c r="B28" s="6"/>
      <c r="C28" s="32" t="s">
        <v>6</v>
      </c>
      <c r="D28" s="54" t="s">
        <v>40</v>
      </c>
      <c r="E28" s="8"/>
      <c r="F28" s="42" t="s">
        <v>28</v>
      </c>
      <c r="G28" s="43" t="s">
        <v>29</v>
      </c>
      <c r="H28" s="87">
        <v>2</v>
      </c>
      <c r="I28" s="44">
        <v>1</v>
      </c>
    </row>
    <row r="29" spans="1:10" ht="47.25" x14ac:dyDescent="0.25">
      <c r="A29" s="7"/>
      <c r="B29" s="6"/>
      <c r="C29" s="45" t="s">
        <v>6</v>
      </c>
      <c r="D29" s="53" t="s">
        <v>41</v>
      </c>
      <c r="E29" s="46"/>
      <c r="F29" s="42" t="s">
        <v>28</v>
      </c>
      <c r="G29" s="43" t="s">
        <v>29</v>
      </c>
      <c r="H29" s="87"/>
      <c r="I29" s="44">
        <v>1</v>
      </c>
    </row>
    <row r="30" spans="1:10" x14ac:dyDescent="0.25">
      <c r="A30" s="7"/>
      <c r="B30" s="6"/>
      <c r="C30" s="45" t="s">
        <v>6</v>
      </c>
      <c r="D30" s="53" t="s">
        <v>43</v>
      </c>
      <c r="E30" s="46"/>
      <c r="F30" s="42" t="s">
        <v>28</v>
      </c>
      <c r="G30" s="43" t="s">
        <v>29</v>
      </c>
      <c r="H30" s="87">
        <v>2</v>
      </c>
      <c r="I30" s="44">
        <v>1</v>
      </c>
    </row>
    <row r="31" spans="1:10" x14ac:dyDescent="0.25">
      <c r="A31" s="7"/>
      <c r="B31" s="6"/>
      <c r="C31" s="45" t="s">
        <v>6</v>
      </c>
      <c r="D31" s="53" t="s">
        <v>44</v>
      </c>
      <c r="E31" s="46"/>
      <c r="F31" s="42" t="s">
        <v>28</v>
      </c>
      <c r="G31" s="43" t="s">
        <v>29</v>
      </c>
      <c r="H31" s="87">
        <v>2</v>
      </c>
      <c r="I31" s="44">
        <v>1</v>
      </c>
    </row>
    <row r="32" spans="1:10" ht="31.5" x14ac:dyDescent="0.25">
      <c r="A32" s="7"/>
      <c r="B32" s="6"/>
      <c r="C32" s="45" t="s">
        <v>6</v>
      </c>
      <c r="D32" s="53" t="s">
        <v>45</v>
      </c>
      <c r="E32" s="46"/>
      <c r="F32" s="42" t="s">
        <v>28</v>
      </c>
      <c r="G32" s="43" t="s">
        <v>29</v>
      </c>
      <c r="H32" s="87">
        <v>2</v>
      </c>
      <c r="I32" s="44">
        <v>1</v>
      </c>
    </row>
    <row r="33" spans="1:10" ht="31.5" x14ac:dyDescent="0.25">
      <c r="A33" s="7"/>
      <c r="B33" s="6"/>
      <c r="C33" s="32" t="s">
        <v>6</v>
      </c>
      <c r="D33" s="54" t="s">
        <v>46</v>
      </c>
      <c r="E33" s="8"/>
      <c r="F33" s="42" t="s">
        <v>28</v>
      </c>
      <c r="G33" s="43" t="s">
        <v>29</v>
      </c>
      <c r="H33" s="87">
        <v>2</v>
      </c>
      <c r="I33" s="44">
        <v>1</v>
      </c>
    </row>
    <row r="34" spans="1:10" ht="52.5" customHeight="1" x14ac:dyDescent="0.25">
      <c r="A34" s="7"/>
      <c r="B34" s="6"/>
      <c r="C34" s="32" t="s">
        <v>6</v>
      </c>
      <c r="D34" s="54" t="s">
        <v>47</v>
      </c>
      <c r="E34" s="8"/>
      <c r="F34" s="42" t="s">
        <v>28</v>
      </c>
      <c r="G34" s="43" t="s">
        <v>29</v>
      </c>
      <c r="H34" s="87">
        <v>2</v>
      </c>
      <c r="I34" s="44">
        <v>1</v>
      </c>
    </row>
    <row r="35" spans="1:10" ht="28.5" customHeight="1" x14ac:dyDescent="0.25">
      <c r="A35" s="7"/>
      <c r="B35" s="6"/>
      <c r="C35" s="32" t="s">
        <v>6</v>
      </c>
      <c r="D35" s="54" t="s">
        <v>48</v>
      </c>
      <c r="E35" s="8"/>
      <c r="F35" s="42" t="s">
        <v>28</v>
      </c>
      <c r="G35" s="43" t="s">
        <v>29</v>
      </c>
      <c r="H35" s="87">
        <v>2</v>
      </c>
      <c r="I35" s="44">
        <v>1</v>
      </c>
    </row>
    <row r="36" spans="1:10" x14ac:dyDescent="0.25">
      <c r="A36" s="7"/>
      <c r="B36" s="6"/>
      <c r="C36" s="32" t="s">
        <v>6</v>
      </c>
      <c r="D36" s="54" t="s">
        <v>49</v>
      </c>
      <c r="E36" s="8"/>
      <c r="F36" s="42" t="s">
        <v>28</v>
      </c>
      <c r="G36" s="43" t="s">
        <v>29</v>
      </c>
      <c r="H36" s="87">
        <v>2</v>
      </c>
      <c r="I36" s="44">
        <v>1</v>
      </c>
    </row>
    <row r="37" spans="1:10" ht="31.5" x14ac:dyDescent="0.25">
      <c r="A37" s="7"/>
      <c r="B37" s="6"/>
      <c r="C37" s="32" t="s">
        <v>6</v>
      </c>
      <c r="D37" s="50" t="s">
        <v>50</v>
      </c>
      <c r="E37" s="8"/>
      <c r="F37" s="42" t="s">
        <v>28</v>
      </c>
      <c r="G37" s="43" t="s">
        <v>29</v>
      </c>
      <c r="H37" s="87">
        <v>2</v>
      </c>
      <c r="I37" s="44">
        <v>0.5</v>
      </c>
    </row>
    <row r="38" spans="1:10" ht="47.25" x14ac:dyDescent="0.25">
      <c r="A38" s="7"/>
      <c r="B38" s="6"/>
      <c r="C38" s="32" t="s">
        <v>6</v>
      </c>
      <c r="D38" s="52" t="s">
        <v>51</v>
      </c>
      <c r="E38" s="8"/>
      <c r="F38" s="42" t="s">
        <v>28</v>
      </c>
      <c r="G38" s="43" t="s">
        <v>29</v>
      </c>
      <c r="H38" s="87">
        <v>2</v>
      </c>
      <c r="I38" s="44">
        <v>0.5</v>
      </c>
    </row>
    <row r="39" spans="1:10" x14ac:dyDescent="0.25">
      <c r="A39" s="70">
        <v>5</v>
      </c>
      <c r="B39" s="94" t="s">
        <v>52</v>
      </c>
      <c r="C39" s="95"/>
      <c r="D39" s="95"/>
      <c r="E39" s="95"/>
      <c r="F39" s="95"/>
      <c r="G39" s="95"/>
      <c r="H39" s="95"/>
      <c r="I39" s="96"/>
      <c r="J39" s="38">
        <f>I40+I41</f>
        <v>4</v>
      </c>
    </row>
    <row r="40" spans="1:10" ht="31.5" x14ac:dyDescent="0.25">
      <c r="A40" s="7"/>
      <c r="B40" s="6"/>
      <c r="C40" s="32" t="s">
        <v>6</v>
      </c>
      <c r="D40" s="11" t="s">
        <v>53</v>
      </c>
      <c r="E40" s="8"/>
      <c r="F40" s="63" t="s">
        <v>28</v>
      </c>
      <c r="G40" s="43" t="s">
        <v>29</v>
      </c>
      <c r="H40" s="87">
        <v>5</v>
      </c>
      <c r="I40" s="55">
        <v>2</v>
      </c>
    </row>
    <row r="41" spans="1:10" ht="31.5" x14ac:dyDescent="0.25">
      <c r="A41" s="7"/>
      <c r="B41" s="6"/>
      <c r="C41" s="32" t="s">
        <v>6</v>
      </c>
      <c r="D41" s="11" t="s">
        <v>54</v>
      </c>
      <c r="E41" s="8"/>
      <c r="F41" s="63" t="s">
        <v>28</v>
      </c>
      <c r="G41" s="43" t="s">
        <v>29</v>
      </c>
      <c r="H41" s="87">
        <v>5</v>
      </c>
      <c r="I41" s="55">
        <v>2</v>
      </c>
    </row>
    <row r="42" spans="1:10" x14ac:dyDescent="0.25">
      <c r="H42" s="4"/>
    </row>
    <row r="43" spans="1:10" s="15" customFormat="1" ht="18.75" x14ac:dyDescent="0.3">
      <c r="A43" s="12" t="s">
        <v>9</v>
      </c>
      <c r="B43" s="13" t="s">
        <v>55</v>
      </c>
      <c r="C43" s="12"/>
      <c r="D43" s="14"/>
      <c r="E43" s="12"/>
      <c r="F43" s="14"/>
      <c r="G43" s="14"/>
      <c r="H43" s="12"/>
      <c r="I43" s="23">
        <f>SUM(I44:I107)</f>
        <v>35.000000000000021</v>
      </c>
    </row>
    <row r="44" spans="1:10" x14ac:dyDescent="0.25">
      <c r="A44" s="70">
        <v>1</v>
      </c>
      <c r="B44" s="39" t="s">
        <v>23</v>
      </c>
      <c r="C44" s="28"/>
      <c r="D44" s="28"/>
      <c r="E44" s="28"/>
      <c r="F44" s="28"/>
      <c r="G44" s="28"/>
      <c r="H44" s="28"/>
      <c r="I44" s="29"/>
      <c r="J44" s="38">
        <f>I45</f>
        <v>2</v>
      </c>
    </row>
    <row r="45" spans="1:10" ht="63" x14ac:dyDescent="0.25">
      <c r="A45" s="7"/>
      <c r="B45" s="6"/>
      <c r="C45" s="45" t="s">
        <v>6</v>
      </c>
      <c r="D45" s="60" t="s">
        <v>95</v>
      </c>
      <c r="E45" s="46"/>
      <c r="F45" s="42" t="s">
        <v>28</v>
      </c>
      <c r="G45" s="43" t="s">
        <v>29</v>
      </c>
      <c r="H45" s="43">
        <v>1</v>
      </c>
      <c r="I45" s="44">
        <v>2</v>
      </c>
    </row>
    <row r="46" spans="1:10" x14ac:dyDescent="0.25">
      <c r="A46" s="70">
        <v>3</v>
      </c>
      <c r="B46" s="40" t="s">
        <v>56</v>
      </c>
      <c r="C46" s="56"/>
      <c r="D46" s="61"/>
      <c r="E46" s="56"/>
      <c r="F46" s="56"/>
      <c r="G46" s="56"/>
      <c r="H46" s="57"/>
      <c r="I46" s="58"/>
      <c r="J46" s="38">
        <f>I47+I48+I49+I50+I51+I52+I53+I54+I55+I56+I57+I58+I59</f>
        <v>7.9999999999999991</v>
      </c>
    </row>
    <row r="47" spans="1:10" ht="48.75" customHeight="1" x14ac:dyDescent="0.25">
      <c r="A47" s="7"/>
      <c r="B47" s="65"/>
      <c r="C47" s="45" t="s">
        <v>6</v>
      </c>
      <c r="D47" s="60" t="s">
        <v>62</v>
      </c>
      <c r="E47" s="59"/>
      <c r="F47" s="42" t="s">
        <v>28</v>
      </c>
      <c r="G47" s="43" t="s">
        <v>29</v>
      </c>
      <c r="H47" s="87">
        <v>3</v>
      </c>
      <c r="I47" s="44">
        <v>0.5</v>
      </c>
    </row>
    <row r="48" spans="1:10" ht="31.5" x14ac:dyDescent="0.25">
      <c r="A48" s="7"/>
      <c r="B48" s="65"/>
      <c r="C48" s="45" t="s">
        <v>6</v>
      </c>
      <c r="D48" s="60" t="s">
        <v>57</v>
      </c>
      <c r="E48" s="46"/>
      <c r="F48" s="42" t="s">
        <v>28</v>
      </c>
      <c r="G48" s="43" t="s">
        <v>29</v>
      </c>
      <c r="H48" s="87">
        <v>3</v>
      </c>
      <c r="I48" s="44">
        <v>1</v>
      </c>
    </row>
    <row r="49" spans="1:10" ht="78.75" x14ac:dyDescent="0.25">
      <c r="A49" s="7"/>
      <c r="B49" s="6"/>
      <c r="C49" s="45" t="s">
        <v>6</v>
      </c>
      <c r="D49" s="60" t="s">
        <v>69</v>
      </c>
      <c r="E49" s="46"/>
      <c r="F49" s="42" t="s">
        <v>28</v>
      </c>
      <c r="G49" s="43" t="s">
        <v>29</v>
      </c>
      <c r="H49" s="87">
        <v>3</v>
      </c>
      <c r="I49" s="44">
        <v>1</v>
      </c>
    </row>
    <row r="50" spans="1:10" ht="47.25" customHeight="1" x14ac:dyDescent="0.25">
      <c r="A50" s="7"/>
      <c r="B50" s="6"/>
      <c r="C50" s="45" t="s">
        <v>6</v>
      </c>
      <c r="D50" s="60" t="s">
        <v>58</v>
      </c>
      <c r="E50" s="46"/>
      <c r="F50" s="42" t="s">
        <v>28</v>
      </c>
      <c r="G50" s="43" t="s">
        <v>29</v>
      </c>
      <c r="H50" s="46">
        <v>3</v>
      </c>
      <c r="I50" s="44">
        <v>1</v>
      </c>
    </row>
    <row r="51" spans="1:10" ht="46.5" customHeight="1" x14ac:dyDescent="0.25">
      <c r="A51" s="7"/>
      <c r="B51" s="6"/>
      <c r="C51" s="45" t="s">
        <v>6</v>
      </c>
      <c r="D51" s="60" t="s">
        <v>70</v>
      </c>
      <c r="E51" s="46"/>
      <c r="F51" s="42" t="s">
        <v>28</v>
      </c>
      <c r="G51" s="43" t="s">
        <v>29</v>
      </c>
      <c r="H51" s="87">
        <v>3</v>
      </c>
      <c r="I51" s="44">
        <v>1</v>
      </c>
    </row>
    <row r="52" spans="1:10" x14ac:dyDescent="0.25">
      <c r="A52" s="7"/>
      <c r="B52" s="6"/>
      <c r="C52" s="32" t="s">
        <v>6</v>
      </c>
      <c r="D52" s="62" t="s">
        <v>59</v>
      </c>
      <c r="E52" s="8"/>
      <c r="F52" s="42" t="s">
        <v>28</v>
      </c>
      <c r="G52" s="43" t="s">
        <v>29</v>
      </c>
      <c r="H52" s="87">
        <v>3</v>
      </c>
      <c r="I52" s="44">
        <v>1</v>
      </c>
    </row>
    <row r="53" spans="1:10" ht="31.5" x14ac:dyDescent="0.25">
      <c r="A53" s="7"/>
      <c r="B53" s="6"/>
      <c r="C53" s="45" t="s">
        <v>6</v>
      </c>
      <c r="D53" s="64" t="s">
        <v>60</v>
      </c>
      <c r="E53" s="46"/>
      <c r="F53" s="42" t="s">
        <v>28</v>
      </c>
      <c r="G53" s="43" t="s">
        <v>29</v>
      </c>
      <c r="H53" s="87">
        <v>3</v>
      </c>
      <c r="I53" s="44">
        <v>0.5</v>
      </c>
    </row>
    <row r="54" spans="1:10" ht="47.25" x14ac:dyDescent="0.25">
      <c r="A54" s="7"/>
      <c r="B54" s="6"/>
      <c r="C54" s="45" t="s">
        <v>6</v>
      </c>
      <c r="D54" s="41" t="s">
        <v>61</v>
      </c>
      <c r="E54" s="46"/>
      <c r="F54" s="42" t="s">
        <v>28</v>
      </c>
      <c r="G54" s="43" t="s">
        <v>29</v>
      </c>
      <c r="H54" s="46">
        <v>3</v>
      </c>
      <c r="I54" s="44">
        <v>0.5</v>
      </c>
    </row>
    <row r="55" spans="1:10" ht="31.5" x14ac:dyDescent="0.25">
      <c r="A55" s="7"/>
      <c r="B55" s="6"/>
      <c r="C55" s="45" t="s">
        <v>6</v>
      </c>
      <c r="D55" s="50" t="s">
        <v>64</v>
      </c>
      <c r="E55" s="46"/>
      <c r="F55" s="42" t="s">
        <v>63</v>
      </c>
      <c r="G55" s="43" t="s">
        <v>29</v>
      </c>
      <c r="H55" s="46">
        <v>3</v>
      </c>
      <c r="I55" s="44">
        <v>0.3</v>
      </c>
    </row>
    <row r="56" spans="1:10" ht="31.5" x14ac:dyDescent="0.25">
      <c r="A56" s="7"/>
      <c r="B56" s="6"/>
      <c r="C56" s="45" t="s">
        <v>6</v>
      </c>
      <c r="D56" s="68" t="s">
        <v>86</v>
      </c>
      <c r="E56" s="46"/>
      <c r="F56" s="42" t="s">
        <v>28</v>
      </c>
      <c r="G56" s="43" t="s">
        <v>29</v>
      </c>
      <c r="H56" s="46">
        <v>3</v>
      </c>
      <c r="I56" s="44">
        <v>0.3</v>
      </c>
    </row>
    <row r="57" spans="1:10" ht="31.5" x14ac:dyDescent="0.25">
      <c r="A57" s="7"/>
      <c r="B57" s="6"/>
      <c r="C57" s="45" t="s">
        <v>6</v>
      </c>
      <c r="D57" s="41" t="s">
        <v>66</v>
      </c>
      <c r="E57" s="46"/>
      <c r="F57" s="42" t="s">
        <v>63</v>
      </c>
      <c r="G57" s="43" t="s">
        <v>29</v>
      </c>
      <c r="H57" s="46">
        <v>3</v>
      </c>
      <c r="I57" s="44">
        <v>0.3</v>
      </c>
    </row>
    <row r="58" spans="1:10" ht="31.5" x14ac:dyDescent="0.25">
      <c r="A58" s="7"/>
      <c r="B58" s="6"/>
      <c r="C58" s="45" t="s">
        <v>6</v>
      </c>
      <c r="D58" s="66" t="s">
        <v>67</v>
      </c>
      <c r="E58" s="46"/>
      <c r="F58" s="42" t="s">
        <v>63</v>
      </c>
      <c r="G58" s="43" t="s">
        <v>29</v>
      </c>
      <c r="H58" s="46">
        <v>3</v>
      </c>
      <c r="I58" s="44">
        <v>0.3</v>
      </c>
    </row>
    <row r="59" spans="1:10" ht="31.5" x14ac:dyDescent="0.25">
      <c r="A59" s="7"/>
      <c r="B59" s="6"/>
      <c r="C59" s="45" t="s">
        <v>6</v>
      </c>
      <c r="D59" s="66" t="s">
        <v>68</v>
      </c>
      <c r="E59" s="46"/>
      <c r="F59" s="42" t="s">
        <v>63</v>
      </c>
      <c r="G59" s="43" t="s">
        <v>29</v>
      </c>
      <c r="H59" s="46">
        <v>3</v>
      </c>
      <c r="I59" s="44">
        <v>0.3</v>
      </c>
    </row>
    <row r="60" spans="1:10" ht="15" customHeight="1" x14ac:dyDescent="0.25">
      <c r="A60" s="71">
        <v>4</v>
      </c>
      <c r="B60" s="97" t="s">
        <v>71</v>
      </c>
      <c r="C60" s="98"/>
      <c r="D60" s="98"/>
      <c r="E60" s="98"/>
      <c r="F60" s="98"/>
      <c r="G60" s="98"/>
      <c r="H60" s="98"/>
      <c r="I60" s="99"/>
      <c r="J60" s="38">
        <f>I61+I62+I63+I64+I65+I66+I67+I68+I69+I70+I71+I72+I73+I74+I75+I76+I77+I78+I79</f>
        <v>18</v>
      </c>
    </row>
    <row r="61" spans="1:10" ht="30.75" customHeight="1" x14ac:dyDescent="0.25">
      <c r="A61" s="31"/>
      <c r="B61" s="67"/>
      <c r="C61" s="45" t="s">
        <v>6</v>
      </c>
      <c r="D61" s="69" t="s">
        <v>96</v>
      </c>
      <c r="E61" s="67"/>
      <c r="F61" s="42" t="s">
        <v>28</v>
      </c>
      <c r="G61" s="43" t="s">
        <v>29</v>
      </c>
      <c r="H61" s="88">
        <v>4</v>
      </c>
      <c r="I61" s="44">
        <v>1</v>
      </c>
    </row>
    <row r="62" spans="1:10" ht="34.5" customHeight="1" x14ac:dyDescent="0.25">
      <c r="A62" s="31"/>
      <c r="B62" s="67"/>
      <c r="C62" s="45" t="s">
        <v>6</v>
      </c>
      <c r="D62" s="69" t="s">
        <v>97</v>
      </c>
      <c r="E62" s="67"/>
      <c r="F62" s="42" t="s">
        <v>28</v>
      </c>
      <c r="G62" s="43" t="s">
        <v>29</v>
      </c>
      <c r="H62" s="88">
        <v>4</v>
      </c>
      <c r="I62" s="44">
        <v>1</v>
      </c>
    </row>
    <row r="63" spans="1:10" ht="32.25" customHeight="1" x14ac:dyDescent="0.25">
      <c r="A63" s="31"/>
      <c r="B63" s="67"/>
      <c r="C63" s="45" t="s">
        <v>6</v>
      </c>
      <c r="D63" s="60" t="s">
        <v>91</v>
      </c>
      <c r="E63" s="67"/>
      <c r="F63" s="42" t="s">
        <v>28</v>
      </c>
      <c r="G63" s="43" t="s">
        <v>29</v>
      </c>
      <c r="H63" s="88">
        <v>4</v>
      </c>
      <c r="I63" s="44">
        <v>1</v>
      </c>
    </row>
    <row r="64" spans="1:10" ht="31.5" customHeight="1" x14ac:dyDescent="0.25">
      <c r="A64" s="31"/>
      <c r="B64" s="67"/>
      <c r="C64" s="45" t="s">
        <v>6</v>
      </c>
      <c r="D64" s="60" t="s">
        <v>75</v>
      </c>
      <c r="E64" s="67"/>
      <c r="F64" s="42" t="s">
        <v>63</v>
      </c>
      <c r="G64" s="43" t="s">
        <v>29</v>
      </c>
      <c r="H64" s="88">
        <v>4</v>
      </c>
      <c r="I64" s="44">
        <v>1</v>
      </c>
    </row>
    <row r="65" spans="1:10" ht="15" customHeight="1" x14ac:dyDescent="0.25">
      <c r="A65" s="31"/>
      <c r="B65" s="67"/>
      <c r="C65" s="45" t="s">
        <v>6</v>
      </c>
      <c r="D65" s="60" t="s">
        <v>76</v>
      </c>
      <c r="E65" s="67"/>
      <c r="F65" s="42" t="s">
        <v>28</v>
      </c>
      <c r="G65" s="43" t="s">
        <v>29</v>
      </c>
      <c r="H65" s="88">
        <v>4</v>
      </c>
      <c r="I65" s="44">
        <v>1</v>
      </c>
    </row>
    <row r="66" spans="1:10" ht="30" customHeight="1" x14ac:dyDescent="0.25">
      <c r="A66" s="31"/>
      <c r="B66" s="67"/>
      <c r="C66" s="45" t="s">
        <v>6</v>
      </c>
      <c r="D66" s="60" t="s">
        <v>78</v>
      </c>
      <c r="E66" s="67"/>
      <c r="F66" s="42" t="s">
        <v>63</v>
      </c>
      <c r="G66" s="43" t="s">
        <v>29</v>
      </c>
      <c r="H66" s="88">
        <v>4</v>
      </c>
      <c r="I66" s="44">
        <v>0.5</v>
      </c>
    </row>
    <row r="67" spans="1:10" ht="29.25" customHeight="1" x14ac:dyDescent="0.25">
      <c r="A67" s="31"/>
      <c r="B67" s="67"/>
      <c r="C67" s="45" t="s">
        <v>6</v>
      </c>
      <c r="D67" s="60" t="s">
        <v>77</v>
      </c>
      <c r="E67" s="67"/>
      <c r="F67" s="42" t="s">
        <v>63</v>
      </c>
      <c r="G67" s="43" t="s">
        <v>29</v>
      </c>
      <c r="H67" s="88">
        <v>4</v>
      </c>
      <c r="I67" s="44">
        <v>0.5</v>
      </c>
    </row>
    <row r="68" spans="1:10" ht="29.25" customHeight="1" x14ac:dyDescent="0.25">
      <c r="A68" s="31"/>
      <c r="B68" s="67"/>
      <c r="C68" s="45" t="s">
        <v>6</v>
      </c>
      <c r="D68" s="60" t="s">
        <v>79</v>
      </c>
      <c r="E68" s="67"/>
      <c r="F68" s="42" t="s">
        <v>63</v>
      </c>
      <c r="G68" s="43" t="s">
        <v>29</v>
      </c>
      <c r="H68" s="88">
        <v>4</v>
      </c>
      <c r="I68" s="44">
        <v>0.5</v>
      </c>
    </row>
    <row r="69" spans="1:10" ht="45.75" customHeight="1" x14ac:dyDescent="0.25">
      <c r="A69" s="31"/>
      <c r="B69" s="67"/>
      <c r="C69" s="45" t="s">
        <v>6</v>
      </c>
      <c r="D69" s="60" t="s">
        <v>80</v>
      </c>
      <c r="E69" s="67"/>
      <c r="F69" s="42" t="s">
        <v>63</v>
      </c>
      <c r="G69" s="43" t="s">
        <v>29</v>
      </c>
      <c r="H69" s="88">
        <v>4</v>
      </c>
      <c r="I69" s="44">
        <v>0.5</v>
      </c>
    </row>
    <row r="70" spans="1:10" ht="39.75" customHeight="1" x14ac:dyDescent="0.25">
      <c r="A70" s="31"/>
      <c r="B70" s="67"/>
      <c r="C70" s="45" t="s">
        <v>6</v>
      </c>
      <c r="D70" s="60" t="s">
        <v>81</v>
      </c>
      <c r="E70" s="67"/>
      <c r="F70" s="42" t="s">
        <v>63</v>
      </c>
      <c r="G70" s="43" t="s">
        <v>29</v>
      </c>
      <c r="H70" s="88">
        <v>4</v>
      </c>
      <c r="I70" s="44">
        <v>1</v>
      </c>
    </row>
    <row r="71" spans="1:10" ht="36.75" customHeight="1" x14ac:dyDescent="0.25">
      <c r="A71" s="31"/>
      <c r="B71" s="67"/>
      <c r="C71" s="45" t="s">
        <v>6</v>
      </c>
      <c r="D71" s="60" t="s">
        <v>75</v>
      </c>
      <c r="E71" s="67"/>
      <c r="F71" s="42" t="s">
        <v>63</v>
      </c>
      <c r="G71" s="43" t="s">
        <v>29</v>
      </c>
      <c r="H71" s="88">
        <v>4</v>
      </c>
      <c r="I71" s="44">
        <v>1</v>
      </c>
    </row>
    <row r="72" spans="1:10" ht="35.25" customHeight="1" x14ac:dyDescent="0.25">
      <c r="A72" s="31"/>
      <c r="B72" s="67"/>
      <c r="C72" s="45" t="s">
        <v>6</v>
      </c>
      <c r="D72" s="60" t="s">
        <v>82</v>
      </c>
      <c r="E72" s="67"/>
      <c r="F72" s="42" t="s">
        <v>28</v>
      </c>
      <c r="G72" s="43" t="s">
        <v>29</v>
      </c>
      <c r="H72" s="88">
        <v>4</v>
      </c>
      <c r="I72" s="44">
        <v>2</v>
      </c>
    </row>
    <row r="73" spans="1:10" ht="45.75" customHeight="1" x14ac:dyDescent="0.25">
      <c r="A73" s="31"/>
      <c r="B73" s="67"/>
      <c r="C73" s="45" t="s">
        <v>6</v>
      </c>
      <c r="D73" s="60" t="s">
        <v>83</v>
      </c>
      <c r="E73" s="67"/>
      <c r="F73" s="42" t="s">
        <v>28</v>
      </c>
      <c r="G73" s="43" t="s">
        <v>29</v>
      </c>
      <c r="H73" s="88">
        <v>4</v>
      </c>
      <c r="I73" s="44">
        <v>1</v>
      </c>
    </row>
    <row r="74" spans="1:10" ht="32.25" customHeight="1" x14ac:dyDescent="0.25">
      <c r="A74" s="31"/>
      <c r="B74" s="67"/>
      <c r="C74" s="45" t="s">
        <v>6</v>
      </c>
      <c r="D74" s="60" t="s">
        <v>84</v>
      </c>
      <c r="E74" s="67"/>
      <c r="F74" s="42" t="s">
        <v>28</v>
      </c>
      <c r="G74" s="43" t="s">
        <v>29</v>
      </c>
      <c r="H74" s="88">
        <v>4</v>
      </c>
      <c r="I74" s="44">
        <v>1</v>
      </c>
    </row>
    <row r="75" spans="1:10" ht="31.5" customHeight="1" x14ac:dyDescent="0.25">
      <c r="A75" s="31"/>
      <c r="B75" s="67"/>
      <c r="C75" s="45" t="s">
        <v>6</v>
      </c>
      <c r="D75" s="60" t="s">
        <v>85</v>
      </c>
      <c r="E75" s="67"/>
      <c r="F75" s="42" t="s">
        <v>28</v>
      </c>
      <c r="G75" s="43" t="s">
        <v>29</v>
      </c>
      <c r="H75" s="88">
        <v>4</v>
      </c>
      <c r="I75" s="44">
        <v>1</v>
      </c>
    </row>
    <row r="76" spans="1:10" ht="66" customHeight="1" x14ac:dyDescent="0.25">
      <c r="A76" s="31"/>
      <c r="B76" s="67"/>
      <c r="C76" s="45" t="s">
        <v>6</v>
      </c>
      <c r="D76" s="60" t="s">
        <v>87</v>
      </c>
      <c r="E76" s="67"/>
      <c r="F76" s="42" t="s">
        <v>28</v>
      </c>
      <c r="G76" s="43" t="s">
        <v>29</v>
      </c>
      <c r="H76" s="88">
        <v>4</v>
      </c>
      <c r="I76" s="44">
        <v>1</v>
      </c>
    </row>
    <row r="77" spans="1:10" ht="32.25" customHeight="1" x14ac:dyDescent="0.25">
      <c r="A77" s="31"/>
      <c r="B77" s="67"/>
      <c r="C77" s="45" t="s">
        <v>6</v>
      </c>
      <c r="D77" s="60" t="s">
        <v>88</v>
      </c>
      <c r="E77" s="67"/>
      <c r="F77" s="42" t="s">
        <v>28</v>
      </c>
      <c r="G77" s="43" t="s">
        <v>29</v>
      </c>
      <c r="H77" s="88">
        <v>4</v>
      </c>
      <c r="I77" s="44">
        <v>1</v>
      </c>
    </row>
    <row r="78" spans="1:10" ht="50.25" customHeight="1" x14ac:dyDescent="0.25">
      <c r="A78" s="31"/>
      <c r="B78" s="67"/>
      <c r="C78" s="45" t="s">
        <v>6</v>
      </c>
      <c r="D78" s="60" t="s">
        <v>89</v>
      </c>
      <c r="E78" s="67"/>
      <c r="F78" s="42" t="s">
        <v>28</v>
      </c>
      <c r="G78" s="43" t="s">
        <v>29</v>
      </c>
      <c r="H78" s="88">
        <v>4</v>
      </c>
      <c r="I78" s="44">
        <v>1</v>
      </c>
    </row>
    <row r="79" spans="1:10" ht="33" customHeight="1" x14ac:dyDescent="0.25">
      <c r="A79" s="31"/>
      <c r="B79" s="67"/>
      <c r="C79" s="45" t="s">
        <v>6</v>
      </c>
      <c r="D79" s="60" t="s">
        <v>90</v>
      </c>
      <c r="E79" s="67"/>
      <c r="F79" s="42" t="s">
        <v>28</v>
      </c>
      <c r="G79" s="43" t="s">
        <v>29</v>
      </c>
      <c r="H79" s="88">
        <v>4</v>
      </c>
      <c r="I79" s="44">
        <v>1</v>
      </c>
    </row>
    <row r="80" spans="1:10" ht="15" customHeight="1" x14ac:dyDescent="0.25">
      <c r="A80" s="71">
        <v>5</v>
      </c>
      <c r="B80" s="100" t="s">
        <v>52</v>
      </c>
      <c r="C80" s="101"/>
      <c r="D80" s="101"/>
      <c r="E80" s="101"/>
      <c r="F80" s="101"/>
      <c r="G80" s="101"/>
      <c r="H80" s="101"/>
      <c r="I80" s="102"/>
      <c r="J80" s="38">
        <f>I81+I82+I83</f>
        <v>2</v>
      </c>
    </row>
    <row r="81" spans="1:10" ht="35.25" customHeight="1" x14ac:dyDescent="0.25">
      <c r="A81" s="31"/>
      <c r="B81" s="67"/>
      <c r="C81" s="45" t="s">
        <v>6</v>
      </c>
      <c r="D81" s="60" t="s">
        <v>72</v>
      </c>
      <c r="E81" s="67"/>
      <c r="F81" s="42" t="s">
        <v>28</v>
      </c>
      <c r="G81" s="43" t="s">
        <v>29</v>
      </c>
      <c r="H81" s="88">
        <v>5</v>
      </c>
      <c r="I81" s="44">
        <v>0.5</v>
      </c>
    </row>
    <row r="82" spans="1:10" ht="35.25" customHeight="1" x14ac:dyDescent="0.25">
      <c r="A82" s="31"/>
      <c r="B82" s="67"/>
      <c r="C82" s="45" t="s">
        <v>6</v>
      </c>
      <c r="D82" s="60" t="s">
        <v>73</v>
      </c>
      <c r="E82" s="67"/>
      <c r="F82" s="42" t="s">
        <v>28</v>
      </c>
      <c r="G82" s="43" t="s">
        <v>29</v>
      </c>
      <c r="H82" s="88">
        <v>5</v>
      </c>
      <c r="I82" s="44">
        <v>0.5</v>
      </c>
    </row>
    <row r="83" spans="1:10" ht="34.5" customHeight="1" x14ac:dyDescent="0.25">
      <c r="A83" s="31"/>
      <c r="B83" s="67"/>
      <c r="C83" s="45" t="s">
        <v>6</v>
      </c>
      <c r="D83" s="60" t="s">
        <v>74</v>
      </c>
      <c r="E83" s="67"/>
      <c r="F83" s="42" t="s">
        <v>28</v>
      </c>
      <c r="G83" s="43" t="s">
        <v>29</v>
      </c>
      <c r="H83" s="88">
        <v>5</v>
      </c>
      <c r="I83" s="44">
        <v>1</v>
      </c>
    </row>
    <row r="84" spans="1:10" ht="15" customHeight="1" x14ac:dyDescent="0.25">
      <c r="A84" s="71">
        <v>6</v>
      </c>
      <c r="B84" s="100" t="s">
        <v>98</v>
      </c>
      <c r="C84" s="101"/>
      <c r="D84" s="101"/>
      <c r="E84" s="101"/>
      <c r="F84" s="101"/>
      <c r="G84" s="101"/>
      <c r="H84" s="101"/>
      <c r="I84" s="102"/>
      <c r="J84" s="38">
        <f>I85+I86+I87+I88+I89+I90+I91+I92+I93+I94+I95+I96+I97+I98+I99+I100+I101+I102+I103+I104</f>
        <v>4.0000000000000009</v>
      </c>
    </row>
    <row r="85" spans="1:10" ht="31.5" customHeight="1" x14ac:dyDescent="0.25">
      <c r="A85" s="71"/>
      <c r="B85" s="72"/>
      <c r="C85" s="45" t="s">
        <v>6</v>
      </c>
      <c r="D85" s="41" t="s">
        <v>65</v>
      </c>
      <c r="E85" s="72"/>
      <c r="F85" s="42" t="s">
        <v>63</v>
      </c>
      <c r="G85" s="43" t="s">
        <v>29</v>
      </c>
      <c r="H85" s="87">
        <v>6</v>
      </c>
      <c r="I85" s="44">
        <v>0.2</v>
      </c>
    </row>
    <row r="86" spans="1:10" ht="31.5" customHeight="1" x14ac:dyDescent="0.25">
      <c r="A86" s="71"/>
      <c r="B86" s="72"/>
      <c r="C86" s="45" t="s">
        <v>6</v>
      </c>
      <c r="D86" s="41" t="s">
        <v>115</v>
      </c>
      <c r="E86" s="72"/>
      <c r="F86" s="42" t="s">
        <v>63</v>
      </c>
      <c r="G86" s="43" t="s">
        <v>29</v>
      </c>
      <c r="H86" s="87">
        <v>6</v>
      </c>
      <c r="I86" s="44">
        <v>0.2</v>
      </c>
    </row>
    <row r="87" spans="1:10" ht="30.75" customHeight="1" x14ac:dyDescent="0.25">
      <c r="A87" s="71"/>
      <c r="B87" s="72"/>
      <c r="C87" s="45" t="s">
        <v>6</v>
      </c>
      <c r="D87" s="41" t="s">
        <v>99</v>
      </c>
      <c r="E87" s="72"/>
      <c r="F87" s="42" t="s">
        <v>63</v>
      </c>
      <c r="G87" s="43" t="s">
        <v>29</v>
      </c>
      <c r="H87" s="87">
        <v>6</v>
      </c>
      <c r="I87" s="44">
        <v>0.2</v>
      </c>
    </row>
    <row r="88" spans="1:10" ht="28.5" customHeight="1" x14ac:dyDescent="0.25">
      <c r="A88" s="71"/>
      <c r="B88" s="72"/>
      <c r="C88" s="45" t="s">
        <v>6</v>
      </c>
      <c r="D88" s="41" t="s">
        <v>67</v>
      </c>
      <c r="E88" s="72"/>
      <c r="F88" s="42" t="s">
        <v>63</v>
      </c>
      <c r="G88" s="43" t="s">
        <v>29</v>
      </c>
      <c r="H88" s="87">
        <v>6</v>
      </c>
      <c r="I88" s="44">
        <v>0.2</v>
      </c>
    </row>
    <row r="89" spans="1:10" ht="32.25" customHeight="1" x14ac:dyDescent="0.25">
      <c r="A89" s="71"/>
      <c r="B89" s="72"/>
      <c r="C89" s="45" t="s">
        <v>6</v>
      </c>
      <c r="D89" s="41" t="s">
        <v>68</v>
      </c>
      <c r="E89" s="72"/>
      <c r="F89" s="42" t="s">
        <v>63</v>
      </c>
      <c r="G89" s="43" t="s">
        <v>29</v>
      </c>
      <c r="H89" s="87">
        <v>6</v>
      </c>
      <c r="I89" s="44">
        <v>0.2</v>
      </c>
    </row>
    <row r="90" spans="1:10" ht="31.5" customHeight="1" x14ac:dyDescent="0.25">
      <c r="A90" s="71"/>
      <c r="B90" s="72"/>
      <c r="C90" s="45" t="s">
        <v>6</v>
      </c>
      <c r="D90" s="41" t="s">
        <v>100</v>
      </c>
      <c r="E90" s="72"/>
      <c r="F90" s="42" t="s">
        <v>63</v>
      </c>
      <c r="G90" s="43" t="s">
        <v>29</v>
      </c>
      <c r="H90" s="87">
        <v>6</v>
      </c>
      <c r="I90" s="44">
        <v>0.2</v>
      </c>
    </row>
    <row r="91" spans="1:10" ht="33" customHeight="1" x14ac:dyDescent="0.25">
      <c r="A91" s="71"/>
      <c r="B91" s="72"/>
      <c r="C91" s="45" t="s">
        <v>6</v>
      </c>
      <c r="D91" s="41" t="s">
        <v>101</v>
      </c>
      <c r="E91" s="72"/>
      <c r="F91" s="42" t="s">
        <v>63</v>
      </c>
      <c r="G91" s="43" t="s">
        <v>29</v>
      </c>
      <c r="H91" s="87">
        <v>6</v>
      </c>
      <c r="I91" s="44">
        <v>0.2</v>
      </c>
    </row>
    <row r="92" spans="1:10" ht="32.25" customHeight="1" x14ac:dyDescent="0.25">
      <c r="A92" s="71"/>
      <c r="B92" s="72"/>
      <c r="C92" s="45" t="s">
        <v>6</v>
      </c>
      <c r="D92" s="41" t="s">
        <v>102</v>
      </c>
      <c r="E92" s="72"/>
      <c r="F92" s="42" t="s">
        <v>63</v>
      </c>
      <c r="G92" s="43" t="s">
        <v>29</v>
      </c>
      <c r="H92" s="87">
        <v>6</v>
      </c>
      <c r="I92" s="44">
        <v>0.2</v>
      </c>
    </row>
    <row r="93" spans="1:10" ht="30.75" customHeight="1" x14ac:dyDescent="0.25">
      <c r="A93" s="71"/>
      <c r="B93" s="72"/>
      <c r="C93" s="45" t="s">
        <v>6</v>
      </c>
      <c r="D93" s="41" t="s">
        <v>103</v>
      </c>
      <c r="E93" s="72"/>
      <c r="F93" s="42" t="s">
        <v>63</v>
      </c>
      <c r="G93" s="43" t="s">
        <v>29</v>
      </c>
      <c r="H93" s="87">
        <v>6</v>
      </c>
      <c r="I93" s="44">
        <v>0.2</v>
      </c>
    </row>
    <row r="94" spans="1:10" ht="36.75" customHeight="1" x14ac:dyDescent="0.25">
      <c r="A94" s="71"/>
      <c r="B94" s="72"/>
      <c r="C94" s="45" t="s">
        <v>6</v>
      </c>
      <c r="D94" s="41" t="s">
        <v>104</v>
      </c>
      <c r="E94" s="72"/>
      <c r="F94" s="42" t="s">
        <v>63</v>
      </c>
      <c r="G94" s="43" t="s">
        <v>29</v>
      </c>
      <c r="H94" s="87">
        <v>6</v>
      </c>
      <c r="I94" s="44">
        <v>0.2</v>
      </c>
    </row>
    <row r="95" spans="1:10" ht="33" customHeight="1" x14ac:dyDescent="0.25">
      <c r="A95" s="71"/>
      <c r="B95" s="72"/>
      <c r="C95" s="45" t="s">
        <v>6</v>
      </c>
      <c r="D95" s="41" t="s">
        <v>105</v>
      </c>
      <c r="E95" s="72"/>
      <c r="F95" s="42" t="s">
        <v>63</v>
      </c>
      <c r="G95" s="43" t="s">
        <v>29</v>
      </c>
      <c r="H95" s="87">
        <v>6</v>
      </c>
      <c r="I95" s="44">
        <v>0.2</v>
      </c>
    </row>
    <row r="96" spans="1:10" ht="33" customHeight="1" x14ac:dyDescent="0.25">
      <c r="A96" s="31"/>
      <c r="B96" s="67"/>
      <c r="C96" s="45" t="s">
        <v>6</v>
      </c>
      <c r="D96" s="41" t="s">
        <v>67</v>
      </c>
      <c r="E96" s="67"/>
      <c r="F96" s="42" t="s">
        <v>63</v>
      </c>
      <c r="G96" s="43" t="s">
        <v>29</v>
      </c>
      <c r="H96" s="88">
        <v>6</v>
      </c>
      <c r="I96" s="44">
        <v>0.2</v>
      </c>
    </row>
    <row r="97" spans="1:10" ht="35.25" customHeight="1" x14ac:dyDescent="0.25">
      <c r="A97" s="31"/>
      <c r="B97" s="67"/>
      <c r="C97" s="45" t="s">
        <v>6</v>
      </c>
      <c r="D97" s="41" t="s">
        <v>106</v>
      </c>
      <c r="E97" s="67"/>
      <c r="F97" s="42" t="s">
        <v>63</v>
      </c>
      <c r="G97" s="43" t="s">
        <v>29</v>
      </c>
      <c r="H97" s="88">
        <v>6</v>
      </c>
      <c r="I97" s="44">
        <v>0.2</v>
      </c>
    </row>
    <row r="98" spans="1:10" ht="29.25" customHeight="1" x14ac:dyDescent="0.25">
      <c r="A98" s="31"/>
      <c r="B98" s="67"/>
      <c r="C98" s="45" t="s">
        <v>6</v>
      </c>
      <c r="D98" s="41" t="s">
        <v>107</v>
      </c>
      <c r="E98" s="67"/>
      <c r="F98" s="42" t="s">
        <v>63</v>
      </c>
      <c r="G98" s="43" t="s">
        <v>29</v>
      </c>
      <c r="H98" s="88">
        <v>6</v>
      </c>
      <c r="I98" s="44">
        <v>0.2</v>
      </c>
    </row>
    <row r="99" spans="1:10" ht="30.75" customHeight="1" x14ac:dyDescent="0.25">
      <c r="A99" s="31"/>
      <c r="B99" s="67"/>
      <c r="C99" s="45" t="s">
        <v>6</v>
      </c>
      <c r="D99" s="41" t="s">
        <v>108</v>
      </c>
      <c r="E99" s="67"/>
      <c r="F99" s="42" t="s">
        <v>63</v>
      </c>
      <c r="G99" s="43" t="s">
        <v>29</v>
      </c>
      <c r="H99" s="88">
        <v>6</v>
      </c>
      <c r="I99" s="44">
        <v>0.2</v>
      </c>
    </row>
    <row r="100" spans="1:10" ht="31.5" customHeight="1" x14ac:dyDescent="0.25">
      <c r="A100" s="31"/>
      <c r="B100" s="67"/>
      <c r="C100" s="45" t="s">
        <v>6</v>
      </c>
      <c r="D100" s="41" t="s">
        <v>109</v>
      </c>
      <c r="E100" s="67"/>
      <c r="F100" s="42" t="s">
        <v>63</v>
      </c>
      <c r="G100" s="43" t="s">
        <v>29</v>
      </c>
      <c r="H100" s="88">
        <v>6</v>
      </c>
      <c r="I100" s="44">
        <v>0.2</v>
      </c>
    </row>
    <row r="101" spans="1:10" ht="32.25" customHeight="1" x14ac:dyDescent="0.25">
      <c r="A101" s="31"/>
      <c r="B101" s="67"/>
      <c r="C101" s="45" t="s">
        <v>6</v>
      </c>
      <c r="D101" s="41" t="s">
        <v>110</v>
      </c>
      <c r="E101" s="67"/>
      <c r="F101" s="42" t="s">
        <v>63</v>
      </c>
      <c r="G101" s="43" t="s">
        <v>29</v>
      </c>
      <c r="H101" s="88">
        <v>6</v>
      </c>
      <c r="I101" s="44">
        <v>0.2</v>
      </c>
    </row>
    <row r="102" spans="1:10" ht="30.75" customHeight="1" x14ac:dyDescent="0.25">
      <c r="A102" s="31"/>
      <c r="B102" s="67"/>
      <c r="C102" s="45" t="s">
        <v>6</v>
      </c>
      <c r="D102" s="41" t="s">
        <v>111</v>
      </c>
      <c r="E102" s="67"/>
      <c r="F102" s="42" t="s">
        <v>63</v>
      </c>
      <c r="G102" s="43" t="s">
        <v>29</v>
      </c>
      <c r="H102" s="88">
        <v>6</v>
      </c>
      <c r="I102" s="44">
        <v>0.2</v>
      </c>
    </row>
    <row r="103" spans="1:10" ht="31.5" x14ac:dyDescent="0.25">
      <c r="A103" s="7"/>
      <c r="B103" s="6"/>
      <c r="C103" s="45" t="s">
        <v>6</v>
      </c>
      <c r="D103" s="41" t="s">
        <v>112</v>
      </c>
      <c r="E103" s="46"/>
      <c r="F103" s="42" t="s">
        <v>63</v>
      </c>
      <c r="G103" s="43" t="s">
        <v>29</v>
      </c>
      <c r="H103" s="87">
        <v>6</v>
      </c>
      <c r="I103" s="44">
        <v>0.2</v>
      </c>
    </row>
    <row r="104" spans="1:10" ht="31.5" x14ac:dyDescent="0.25">
      <c r="A104" s="7"/>
      <c r="B104" s="6"/>
      <c r="C104" s="45" t="s">
        <v>6</v>
      </c>
      <c r="D104" s="41" t="s">
        <v>113</v>
      </c>
      <c r="E104" s="46"/>
      <c r="F104" s="42" t="s">
        <v>63</v>
      </c>
      <c r="G104" s="43" t="s">
        <v>29</v>
      </c>
      <c r="H104" s="87">
        <v>6</v>
      </c>
      <c r="I104" s="44">
        <v>0.2</v>
      </c>
    </row>
    <row r="105" spans="1:10" x14ac:dyDescent="0.25">
      <c r="A105" s="70">
        <v>7</v>
      </c>
      <c r="B105" s="100" t="s">
        <v>114</v>
      </c>
      <c r="C105" s="101"/>
      <c r="D105" s="101"/>
      <c r="E105" s="101"/>
      <c r="F105" s="101"/>
      <c r="G105" s="101"/>
      <c r="H105" s="101"/>
      <c r="I105" s="102"/>
      <c r="J105" s="38">
        <f>I106</f>
        <v>1</v>
      </c>
    </row>
    <row r="106" spans="1:10" ht="63" x14ac:dyDescent="0.25">
      <c r="A106" s="7"/>
      <c r="B106" s="6"/>
      <c r="C106" s="45" t="s">
        <v>6</v>
      </c>
      <c r="D106" s="41" t="s">
        <v>116</v>
      </c>
      <c r="E106" s="46"/>
      <c r="F106" s="42" t="s">
        <v>63</v>
      </c>
      <c r="G106" s="43" t="s">
        <v>29</v>
      </c>
      <c r="H106" s="87">
        <v>7</v>
      </c>
      <c r="I106" s="44">
        <v>1</v>
      </c>
    </row>
    <row r="107" spans="1:10" x14ac:dyDescent="0.25">
      <c r="H107" s="4"/>
    </row>
    <row r="108" spans="1:10" ht="18.75" x14ac:dyDescent="0.3">
      <c r="A108" s="12" t="s">
        <v>10</v>
      </c>
      <c r="B108" s="13" t="s">
        <v>118</v>
      </c>
      <c r="C108" s="12"/>
      <c r="D108" s="14"/>
      <c r="E108" s="12"/>
      <c r="F108" s="14"/>
      <c r="G108" s="14"/>
      <c r="H108" s="12"/>
      <c r="I108" s="23">
        <f>I110+I111+I112+I113+I114+I115+I116+I118+I119+I120+I121+I122+I123+I124+I125+I126+I128+I130+I131+I133+I134+I135+I136+I137+I138+I140+I141+I142+I143+I144+I145+I146+I147</f>
        <v>18</v>
      </c>
    </row>
    <row r="109" spans="1:10" x14ac:dyDescent="0.25">
      <c r="A109" s="70">
        <v>1</v>
      </c>
      <c r="B109" s="40" t="s">
        <v>23</v>
      </c>
      <c r="C109" s="16"/>
      <c r="D109" s="16"/>
      <c r="E109" s="16"/>
      <c r="F109" s="16"/>
      <c r="G109" s="16"/>
      <c r="H109" s="18"/>
      <c r="I109" s="17"/>
      <c r="J109" s="38">
        <f>I110+I111+I112</f>
        <v>2</v>
      </c>
    </row>
    <row r="110" spans="1:10" ht="63" x14ac:dyDescent="0.25">
      <c r="A110" s="7"/>
      <c r="B110" s="65"/>
      <c r="C110" s="31" t="s">
        <v>6</v>
      </c>
      <c r="D110" s="10" t="s">
        <v>95</v>
      </c>
      <c r="E110" s="6"/>
      <c r="F110" s="42" t="s">
        <v>28</v>
      </c>
      <c r="G110" s="43" t="s">
        <v>29</v>
      </c>
      <c r="H110" s="89">
        <v>1</v>
      </c>
      <c r="I110" s="79">
        <v>1</v>
      </c>
    </row>
    <row r="111" spans="1:10" ht="31.5" x14ac:dyDescent="0.25">
      <c r="A111" s="7"/>
      <c r="B111" s="65"/>
      <c r="C111" s="31" t="s">
        <v>6</v>
      </c>
      <c r="D111" s="76" t="s">
        <v>120</v>
      </c>
      <c r="E111" s="6"/>
      <c r="F111" s="42" t="s">
        <v>28</v>
      </c>
      <c r="G111" s="43" t="s">
        <v>29</v>
      </c>
      <c r="H111" s="89">
        <v>1</v>
      </c>
      <c r="I111" s="80">
        <v>0.5</v>
      </c>
    </row>
    <row r="112" spans="1:10" ht="47.25" x14ac:dyDescent="0.25">
      <c r="A112" s="7"/>
      <c r="B112" s="6"/>
      <c r="C112" s="31" t="s">
        <v>6</v>
      </c>
      <c r="D112" s="76" t="s">
        <v>121</v>
      </c>
      <c r="E112" s="7"/>
      <c r="F112" s="42" t="s">
        <v>28</v>
      </c>
      <c r="G112" s="43" t="s">
        <v>29</v>
      </c>
      <c r="H112" s="89">
        <v>1</v>
      </c>
      <c r="I112" s="80">
        <v>0.5</v>
      </c>
    </row>
    <row r="113" spans="1:10" x14ac:dyDescent="0.25">
      <c r="A113" s="70">
        <v>2</v>
      </c>
      <c r="B113" s="40" t="s">
        <v>30</v>
      </c>
      <c r="C113" s="16"/>
      <c r="D113" s="16"/>
      <c r="E113" s="16"/>
      <c r="F113" s="16"/>
      <c r="G113" s="16"/>
      <c r="H113" s="18"/>
      <c r="I113" s="27"/>
      <c r="J113" s="38">
        <f>I114+I115+I116</f>
        <v>2</v>
      </c>
    </row>
    <row r="114" spans="1:10" ht="47.25" x14ac:dyDescent="0.25">
      <c r="A114" s="7"/>
      <c r="B114" s="6"/>
      <c r="C114" s="31" t="s">
        <v>6</v>
      </c>
      <c r="D114" s="11" t="s">
        <v>119</v>
      </c>
      <c r="E114" s="8"/>
      <c r="F114" s="42" t="s">
        <v>28</v>
      </c>
      <c r="G114" s="43" t="s">
        <v>29</v>
      </c>
      <c r="H114" s="89">
        <v>2</v>
      </c>
      <c r="I114" s="81">
        <v>0.5</v>
      </c>
    </row>
    <row r="115" spans="1:10" ht="31.5" x14ac:dyDescent="0.25">
      <c r="A115" s="7"/>
      <c r="B115" s="6"/>
      <c r="C115" s="31" t="s">
        <v>6</v>
      </c>
      <c r="D115" s="10" t="s">
        <v>122</v>
      </c>
      <c r="E115" s="7"/>
      <c r="F115" s="42" t="s">
        <v>28</v>
      </c>
      <c r="G115" s="43" t="s">
        <v>29</v>
      </c>
      <c r="H115" s="89">
        <v>2</v>
      </c>
      <c r="I115" s="81">
        <v>0.5</v>
      </c>
    </row>
    <row r="116" spans="1:10" x14ac:dyDescent="0.25">
      <c r="A116" s="7"/>
      <c r="B116" s="6"/>
      <c r="C116" s="31" t="s">
        <v>6</v>
      </c>
      <c r="D116" s="10" t="s">
        <v>123</v>
      </c>
      <c r="E116" s="7"/>
      <c r="F116" s="42" t="s">
        <v>28</v>
      </c>
      <c r="G116" s="43" t="s">
        <v>29</v>
      </c>
      <c r="H116" s="89">
        <v>2</v>
      </c>
      <c r="I116" s="81">
        <v>1</v>
      </c>
    </row>
    <row r="117" spans="1:10" x14ac:dyDescent="0.25">
      <c r="A117" s="70">
        <v>3</v>
      </c>
      <c r="B117" s="94" t="s">
        <v>56</v>
      </c>
      <c r="C117" s="95"/>
      <c r="D117" s="95"/>
      <c r="E117" s="95"/>
      <c r="F117" s="95"/>
      <c r="G117" s="95"/>
      <c r="H117" s="95"/>
      <c r="I117" s="96"/>
      <c r="J117" s="38">
        <f>I118+I119+I120+I121+I122+I123+I124+I125+I126</f>
        <v>6</v>
      </c>
    </row>
    <row r="118" spans="1:10" ht="31.5" x14ac:dyDescent="0.25">
      <c r="A118" s="70"/>
      <c r="B118" s="77"/>
      <c r="C118" s="31" t="s">
        <v>6</v>
      </c>
      <c r="D118" s="60" t="s">
        <v>124</v>
      </c>
      <c r="E118" s="77"/>
      <c r="F118" s="42" t="s">
        <v>28</v>
      </c>
      <c r="G118" s="43" t="s">
        <v>29</v>
      </c>
      <c r="H118" s="87">
        <v>3</v>
      </c>
      <c r="I118" s="81">
        <v>0.5</v>
      </c>
    </row>
    <row r="119" spans="1:10" ht="24" customHeight="1" x14ac:dyDescent="0.25">
      <c r="A119" s="70"/>
      <c r="B119" s="77"/>
      <c r="C119" s="31" t="s">
        <v>6</v>
      </c>
      <c r="D119" s="60" t="s">
        <v>57</v>
      </c>
      <c r="E119" s="77"/>
      <c r="F119" s="42" t="s">
        <v>28</v>
      </c>
      <c r="G119" s="43" t="s">
        <v>29</v>
      </c>
      <c r="H119" s="87">
        <v>3</v>
      </c>
      <c r="I119" s="81">
        <v>1</v>
      </c>
    </row>
    <row r="120" spans="1:10" ht="78.75" x14ac:dyDescent="0.25">
      <c r="A120" s="70"/>
      <c r="B120" s="77"/>
      <c r="C120" s="31" t="s">
        <v>6</v>
      </c>
      <c r="D120" s="60" t="s">
        <v>69</v>
      </c>
      <c r="E120" s="77"/>
      <c r="F120" s="42" t="s">
        <v>28</v>
      </c>
      <c r="G120" s="43" t="s">
        <v>29</v>
      </c>
      <c r="H120" s="87">
        <v>3</v>
      </c>
      <c r="I120" s="81">
        <v>1</v>
      </c>
    </row>
    <row r="121" spans="1:10" ht="47.25" x14ac:dyDescent="0.25">
      <c r="A121" s="70"/>
      <c r="B121" s="77"/>
      <c r="C121" s="31" t="s">
        <v>6</v>
      </c>
      <c r="D121" s="60" t="s">
        <v>58</v>
      </c>
      <c r="E121" s="77"/>
      <c r="F121" s="42" t="s">
        <v>28</v>
      </c>
      <c r="G121" s="43" t="s">
        <v>29</v>
      </c>
      <c r="H121" s="87">
        <v>3</v>
      </c>
      <c r="I121" s="81">
        <v>0.5</v>
      </c>
    </row>
    <row r="122" spans="1:10" ht="47.25" x14ac:dyDescent="0.25">
      <c r="A122" s="7"/>
      <c r="B122" s="6"/>
      <c r="C122" s="31" t="s">
        <v>6</v>
      </c>
      <c r="D122" s="60" t="s">
        <v>70</v>
      </c>
      <c r="E122" s="7"/>
      <c r="F122" s="42" t="s">
        <v>28</v>
      </c>
      <c r="G122" s="43" t="s">
        <v>29</v>
      </c>
      <c r="H122" s="87">
        <v>3</v>
      </c>
      <c r="I122" s="81">
        <v>1</v>
      </c>
    </row>
    <row r="123" spans="1:10" ht="18.75" customHeight="1" x14ac:dyDescent="0.25">
      <c r="A123" s="7"/>
      <c r="B123" s="6"/>
      <c r="C123" s="31" t="s">
        <v>6</v>
      </c>
      <c r="D123" s="62" t="s">
        <v>59</v>
      </c>
      <c r="E123" s="7"/>
      <c r="F123" s="42" t="s">
        <v>28</v>
      </c>
      <c r="G123" s="43" t="s">
        <v>29</v>
      </c>
      <c r="H123" s="87">
        <v>3</v>
      </c>
      <c r="I123" s="81">
        <v>0.5</v>
      </c>
    </row>
    <row r="124" spans="1:10" ht="31.5" x14ac:dyDescent="0.25">
      <c r="A124" s="7"/>
      <c r="B124" s="6"/>
      <c r="C124" s="31" t="s">
        <v>6</v>
      </c>
      <c r="D124" s="64" t="s">
        <v>60</v>
      </c>
      <c r="E124" s="7"/>
      <c r="F124" s="42" t="s">
        <v>28</v>
      </c>
      <c r="G124" s="43" t="s">
        <v>29</v>
      </c>
      <c r="H124" s="87">
        <v>3</v>
      </c>
      <c r="I124" s="81">
        <v>0.5</v>
      </c>
    </row>
    <row r="125" spans="1:10" ht="31.5" x14ac:dyDescent="0.25">
      <c r="A125" s="7"/>
      <c r="B125" s="6"/>
      <c r="C125" s="36" t="s">
        <v>6</v>
      </c>
      <c r="D125" s="78" t="s">
        <v>86</v>
      </c>
      <c r="E125" s="34"/>
      <c r="F125" s="42" t="s">
        <v>28</v>
      </c>
      <c r="G125" s="43" t="s">
        <v>29</v>
      </c>
      <c r="H125" s="43">
        <v>3</v>
      </c>
      <c r="I125" s="44">
        <v>0.5</v>
      </c>
    </row>
    <row r="126" spans="1:10" ht="47.25" x14ac:dyDescent="0.25">
      <c r="A126" s="7"/>
      <c r="B126" s="6"/>
      <c r="C126" s="31" t="s">
        <v>6</v>
      </c>
      <c r="D126" s="41" t="s">
        <v>61</v>
      </c>
      <c r="E126" s="7"/>
      <c r="F126" s="42" t="s">
        <v>28</v>
      </c>
      <c r="G126" s="43" t="s">
        <v>29</v>
      </c>
      <c r="H126" s="87">
        <v>3</v>
      </c>
      <c r="I126" s="81">
        <v>0.5</v>
      </c>
    </row>
    <row r="127" spans="1:10" x14ac:dyDescent="0.25">
      <c r="A127" s="70">
        <v>4</v>
      </c>
      <c r="B127" s="94" t="s">
        <v>71</v>
      </c>
      <c r="C127" s="95"/>
      <c r="D127" s="95"/>
      <c r="E127" s="95"/>
      <c r="F127" s="95"/>
      <c r="G127" s="95"/>
      <c r="H127" s="95"/>
      <c r="I127" s="96"/>
      <c r="J127" s="38">
        <f>I128</f>
        <v>1</v>
      </c>
    </row>
    <row r="128" spans="1:10" ht="31.5" x14ac:dyDescent="0.25">
      <c r="A128" s="7"/>
      <c r="B128" s="6"/>
      <c r="C128" s="31" t="s">
        <v>6</v>
      </c>
      <c r="D128" s="10" t="s">
        <v>97</v>
      </c>
      <c r="E128" s="7"/>
      <c r="F128" s="42" t="s">
        <v>28</v>
      </c>
      <c r="G128" s="43" t="s">
        <v>29</v>
      </c>
      <c r="H128" s="89">
        <v>5</v>
      </c>
      <c r="I128" s="82">
        <v>1</v>
      </c>
    </row>
    <row r="129" spans="1:10" x14ac:dyDescent="0.25">
      <c r="A129" s="70">
        <v>5</v>
      </c>
      <c r="B129" s="94" t="s">
        <v>52</v>
      </c>
      <c r="C129" s="95"/>
      <c r="D129" s="95"/>
      <c r="E129" s="95"/>
      <c r="F129" s="95"/>
      <c r="G129" s="95"/>
      <c r="H129" s="95"/>
      <c r="I129" s="96"/>
      <c r="J129" s="38">
        <f>I130+I131</f>
        <v>2</v>
      </c>
    </row>
    <row r="130" spans="1:10" ht="31.5" x14ac:dyDescent="0.25">
      <c r="A130" s="7"/>
      <c r="B130" s="6"/>
      <c r="C130" s="31" t="s">
        <v>6</v>
      </c>
      <c r="D130" s="64" t="s">
        <v>125</v>
      </c>
      <c r="E130" s="8"/>
      <c r="F130" s="42" t="s">
        <v>28</v>
      </c>
      <c r="G130" s="43" t="s">
        <v>29</v>
      </c>
      <c r="H130" s="89">
        <v>4</v>
      </c>
      <c r="I130" s="82">
        <v>1</v>
      </c>
    </row>
    <row r="131" spans="1:10" ht="31.5" x14ac:dyDescent="0.25">
      <c r="A131" s="7"/>
      <c r="B131" s="6"/>
      <c r="C131" s="31" t="s">
        <v>6</v>
      </c>
      <c r="D131" s="64" t="s">
        <v>126</v>
      </c>
      <c r="E131" s="7"/>
      <c r="F131" s="42" t="s">
        <v>28</v>
      </c>
      <c r="G131" s="43" t="s">
        <v>29</v>
      </c>
      <c r="H131" s="89">
        <v>4</v>
      </c>
      <c r="I131" s="82">
        <v>1</v>
      </c>
    </row>
    <row r="132" spans="1:10" x14ac:dyDescent="0.25">
      <c r="A132" s="70">
        <v>6</v>
      </c>
      <c r="B132" s="94" t="s">
        <v>98</v>
      </c>
      <c r="C132" s="95"/>
      <c r="D132" s="95"/>
      <c r="E132" s="95"/>
      <c r="F132" s="95"/>
      <c r="G132" s="95"/>
      <c r="H132" s="95"/>
      <c r="I132" s="96"/>
      <c r="J132" s="38">
        <f>I133+I134+I135+I136+I137+I138</f>
        <v>3</v>
      </c>
    </row>
    <row r="133" spans="1:10" ht="31.5" x14ac:dyDescent="0.25">
      <c r="A133" s="7"/>
      <c r="B133" s="6"/>
      <c r="C133" s="31" t="s">
        <v>6</v>
      </c>
      <c r="D133" s="41" t="s">
        <v>127</v>
      </c>
      <c r="E133" s="7"/>
      <c r="F133" s="42" t="s">
        <v>63</v>
      </c>
      <c r="G133" s="43" t="s">
        <v>29</v>
      </c>
      <c r="H133" s="89">
        <v>6</v>
      </c>
      <c r="I133" s="82">
        <v>0.5</v>
      </c>
    </row>
    <row r="134" spans="1:10" ht="31.5" x14ac:dyDescent="0.25">
      <c r="A134" s="7"/>
      <c r="B134" s="6"/>
      <c r="C134" s="31" t="s">
        <v>6</v>
      </c>
      <c r="D134" s="41" t="s">
        <v>128</v>
      </c>
      <c r="E134" s="7"/>
      <c r="F134" s="42" t="s">
        <v>63</v>
      </c>
      <c r="G134" s="43" t="s">
        <v>29</v>
      </c>
      <c r="H134" s="89">
        <v>6</v>
      </c>
      <c r="I134" s="82">
        <v>0.5</v>
      </c>
    </row>
    <row r="135" spans="1:10" ht="31.5" x14ac:dyDescent="0.25">
      <c r="A135" s="7"/>
      <c r="B135" s="6"/>
      <c r="C135" s="31" t="s">
        <v>6</v>
      </c>
      <c r="D135" s="41" t="s">
        <v>129</v>
      </c>
      <c r="E135" s="8"/>
      <c r="F135" s="42" t="s">
        <v>63</v>
      </c>
      <c r="G135" s="43" t="s">
        <v>29</v>
      </c>
      <c r="H135" s="89">
        <v>6</v>
      </c>
      <c r="I135" s="82">
        <v>0.5</v>
      </c>
    </row>
    <row r="136" spans="1:10" ht="31.5" x14ac:dyDescent="0.25">
      <c r="A136" s="7"/>
      <c r="B136" s="6"/>
      <c r="C136" s="31" t="s">
        <v>6</v>
      </c>
      <c r="D136" s="41" t="s">
        <v>130</v>
      </c>
      <c r="E136" s="7"/>
      <c r="F136" s="42" t="s">
        <v>63</v>
      </c>
      <c r="G136" s="43" t="s">
        <v>29</v>
      </c>
      <c r="H136" s="89">
        <v>6</v>
      </c>
      <c r="I136" s="82">
        <v>0.5</v>
      </c>
    </row>
    <row r="137" spans="1:10" ht="31.5" x14ac:dyDescent="0.25">
      <c r="A137" s="7"/>
      <c r="B137" s="6"/>
      <c r="C137" s="31" t="s">
        <v>6</v>
      </c>
      <c r="D137" s="41" t="s">
        <v>131</v>
      </c>
      <c r="E137" s="7"/>
      <c r="F137" s="42" t="s">
        <v>63</v>
      </c>
      <c r="G137" s="43" t="s">
        <v>29</v>
      </c>
      <c r="H137" s="89">
        <v>6</v>
      </c>
      <c r="I137" s="82">
        <v>0.5</v>
      </c>
    </row>
    <row r="138" spans="1:10" ht="31.5" x14ac:dyDescent="0.25">
      <c r="A138" s="7"/>
      <c r="B138" s="6"/>
      <c r="C138" s="31" t="s">
        <v>6</v>
      </c>
      <c r="D138" s="41" t="s">
        <v>132</v>
      </c>
      <c r="E138" s="7"/>
      <c r="F138" s="42" t="s">
        <v>63</v>
      </c>
      <c r="G138" s="43" t="s">
        <v>29</v>
      </c>
      <c r="H138" s="89">
        <v>6</v>
      </c>
      <c r="I138" s="82">
        <v>0.5</v>
      </c>
    </row>
    <row r="139" spans="1:10" x14ac:dyDescent="0.25">
      <c r="A139" s="70">
        <v>7</v>
      </c>
      <c r="B139" s="94" t="s">
        <v>114</v>
      </c>
      <c r="C139" s="95"/>
      <c r="D139" s="95"/>
      <c r="E139" s="95"/>
      <c r="F139" s="95"/>
      <c r="G139" s="95"/>
      <c r="H139" s="95"/>
      <c r="I139" s="96"/>
      <c r="J139" s="38">
        <f>I140+I141+I142+I143+I144+I145+I146+I147</f>
        <v>2</v>
      </c>
    </row>
    <row r="140" spans="1:10" ht="31.5" x14ac:dyDescent="0.25">
      <c r="A140" s="70"/>
      <c r="B140" s="77"/>
      <c r="C140" s="31" t="s">
        <v>6</v>
      </c>
      <c r="D140" s="78" t="s">
        <v>93</v>
      </c>
      <c r="E140" s="77"/>
      <c r="F140" s="42" t="s">
        <v>28</v>
      </c>
      <c r="G140" s="43" t="s">
        <v>29</v>
      </c>
      <c r="H140" s="87">
        <v>7</v>
      </c>
      <c r="I140" s="82">
        <v>0.25</v>
      </c>
    </row>
    <row r="141" spans="1:10" ht="31.5" x14ac:dyDescent="0.25">
      <c r="A141" s="70"/>
      <c r="B141" s="77"/>
      <c r="C141" s="31" t="s">
        <v>6</v>
      </c>
      <c r="D141" s="78" t="s">
        <v>94</v>
      </c>
      <c r="E141" s="77"/>
      <c r="F141" s="42" t="s">
        <v>28</v>
      </c>
      <c r="G141" s="43" t="s">
        <v>29</v>
      </c>
      <c r="H141" s="87">
        <v>7</v>
      </c>
      <c r="I141" s="82">
        <v>0.25</v>
      </c>
    </row>
    <row r="142" spans="1:10" x14ac:dyDescent="0.25">
      <c r="A142" s="70"/>
      <c r="B142" s="77"/>
      <c r="C142" s="31" t="s">
        <v>6</v>
      </c>
      <c r="D142" s="78" t="s">
        <v>92</v>
      </c>
      <c r="E142" s="77"/>
      <c r="F142" s="42" t="s">
        <v>28</v>
      </c>
      <c r="G142" s="43" t="s">
        <v>29</v>
      </c>
      <c r="H142" s="87">
        <v>7</v>
      </c>
      <c r="I142" s="82">
        <v>0.25</v>
      </c>
    </row>
    <row r="143" spans="1:10" x14ac:dyDescent="0.25">
      <c r="A143" s="70"/>
      <c r="B143" s="77"/>
      <c r="C143" s="31" t="s">
        <v>6</v>
      </c>
      <c r="D143" s="78" t="s">
        <v>133</v>
      </c>
      <c r="E143" s="77"/>
      <c r="F143" s="42" t="s">
        <v>28</v>
      </c>
      <c r="G143" s="43" t="s">
        <v>29</v>
      </c>
      <c r="H143" s="87">
        <v>7</v>
      </c>
      <c r="I143" s="82">
        <v>0.25</v>
      </c>
    </row>
    <row r="144" spans="1:10" ht="31.5" x14ac:dyDescent="0.25">
      <c r="A144" s="70"/>
      <c r="B144" s="77"/>
      <c r="C144" s="31" t="s">
        <v>6</v>
      </c>
      <c r="D144" s="78" t="s">
        <v>134</v>
      </c>
      <c r="E144" s="77"/>
      <c r="F144" s="42" t="s">
        <v>28</v>
      </c>
      <c r="G144" s="43" t="s">
        <v>29</v>
      </c>
      <c r="H144" s="87">
        <v>7</v>
      </c>
      <c r="I144" s="82">
        <v>0.25</v>
      </c>
    </row>
    <row r="145" spans="1:13" ht="31.5" x14ac:dyDescent="0.25">
      <c r="A145" s="7"/>
      <c r="B145" s="6"/>
      <c r="C145" s="31" t="s">
        <v>6</v>
      </c>
      <c r="D145" s="78" t="s">
        <v>135</v>
      </c>
      <c r="E145" s="7"/>
      <c r="F145" s="42" t="s">
        <v>28</v>
      </c>
      <c r="G145" s="43" t="s">
        <v>29</v>
      </c>
      <c r="H145" s="87">
        <v>7</v>
      </c>
      <c r="I145" s="82">
        <v>0.25</v>
      </c>
    </row>
    <row r="146" spans="1:13" x14ac:dyDescent="0.25">
      <c r="A146" s="7"/>
      <c r="B146" s="6"/>
      <c r="C146" s="31" t="s">
        <v>6</v>
      </c>
      <c r="D146" s="78" t="s">
        <v>136</v>
      </c>
      <c r="E146" s="7"/>
      <c r="F146" s="42" t="s">
        <v>28</v>
      </c>
      <c r="G146" s="43" t="s">
        <v>29</v>
      </c>
      <c r="H146" s="87">
        <v>7</v>
      </c>
      <c r="I146" s="82">
        <v>0.25</v>
      </c>
    </row>
    <row r="147" spans="1:13" x14ac:dyDescent="0.25">
      <c r="A147" s="7"/>
      <c r="B147" s="6"/>
      <c r="C147" s="31" t="s">
        <v>6</v>
      </c>
      <c r="D147" s="78" t="s">
        <v>137</v>
      </c>
      <c r="E147" s="7"/>
      <c r="F147" s="42" t="s">
        <v>28</v>
      </c>
      <c r="G147" s="43" t="s">
        <v>29</v>
      </c>
      <c r="H147" s="87">
        <v>7</v>
      </c>
      <c r="I147" s="82">
        <v>0.25</v>
      </c>
    </row>
    <row r="148" spans="1:13" ht="18.75" x14ac:dyDescent="0.3">
      <c r="A148" s="12" t="s">
        <v>117</v>
      </c>
      <c r="B148" s="13" t="s">
        <v>138</v>
      </c>
      <c r="C148" s="12"/>
      <c r="D148" s="14"/>
      <c r="E148" s="12"/>
      <c r="F148" s="14"/>
      <c r="G148" s="14"/>
      <c r="H148" s="12"/>
      <c r="I148" s="23">
        <f>SUM(I149:I200)</f>
        <v>18</v>
      </c>
    </row>
    <row r="149" spans="1:13" x14ac:dyDescent="0.25">
      <c r="A149" s="70">
        <v>1</v>
      </c>
      <c r="B149" s="40" t="s">
        <v>23</v>
      </c>
      <c r="C149" s="16"/>
      <c r="D149" s="16"/>
      <c r="E149" s="16"/>
      <c r="F149" s="16"/>
      <c r="G149" s="16"/>
      <c r="H149" s="18"/>
      <c r="I149" s="17"/>
      <c r="J149" s="38">
        <f>I150+I151+I152</f>
        <v>2</v>
      </c>
    </row>
    <row r="150" spans="1:13" ht="63" x14ac:dyDescent="0.25">
      <c r="A150" s="7"/>
      <c r="B150" s="6"/>
      <c r="C150" s="31" t="s">
        <v>6</v>
      </c>
      <c r="D150" s="10" t="s">
        <v>95</v>
      </c>
      <c r="E150" s="6"/>
      <c r="F150" s="42" t="s">
        <v>28</v>
      </c>
      <c r="G150" s="43" t="s">
        <v>29</v>
      </c>
      <c r="H150" s="89">
        <v>1</v>
      </c>
      <c r="I150" s="79">
        <v>1</v>
      </c>
    </row>
    <row r="151" spans="1:13" ht="31.5" x14ac:dyDescent="0.25">
      <c r="A151" s="7"/>
      <c r="B151" s="6"/>
      <c r="C151" s="31" t="s">
        <v>6</v>
      </c>
      <c r="D151" s="76" t="s">
        <v>120</v>
      </c>
      <c r="E151" s="6"/>
      <c r="F151" s="42" t="s">
        <v>28</v>
      </c>
      <c r="G151" s="43" t="s">
        <v>29</v>
      </c>
      <c r="H151" s="89">
        <v>1</v>
      </c>
      <c r="I151" s="80">
        <v>0.5</v>
      </c>
    </row>
    <row r="152" spans="1:13" ht="47.25" x14ac:dyDescent="0.25">
      <c r="A152" s="7"/>
      <c r="B152" s="6"/>
      <c r="C152" s="31" t="s">
        <v>6</v>
      </c>
      <c r="D152" s="76" t="s">
        <v>121</v>
      </c>
      <c r="E152" s="7"/>
      <c r="F152" s="42" t="s">
        <v>28</v>
      </c>
      <c r="G152" s="43" t="s">
        <v>29</v>
      </c>
      <c r="H152" s="89">
        <v>1</v>
      </c>
      <c r="I152" s="80">
        <v>0.5</v>
      </c>
    </row>
    <row r="153" spans="1:13" x14ac:dyDescent="0.25">
      <c r="A153" s="70">
        <v>2</v>
      </c>
      <c r="B153" s="100" t="s">
        <v>30</v>
      </c>
      <c r="C153" s="101"/>
      <c r="D153" s="101"/>
      <c r="E153" s="101"/>
      <c r="F153" s="101"/>
      <c r="G153" s="101"/>
      <c r="H153" s="101"/>
      <c r="I153" s="102"/>
      <c r="J153" s="38">
        <f>I154+I155</f>
        <v>2</v>
      </c>
    </row>
    <row r="154" spans="1:13" ht="47.25" x14ac:dyDescent="0.25">
      <c r="A154" s="7"/>
      <c r="B154" s="6"/>
      <c r="C154" s="31" t="s">
        <v>6</v>
      </c>
      <c r="D154" s="11" t="s">
        <v>119</v>
      </c>
      <c r="E154" s="8"/>
      <c r="F154" s="42" t="s">
        <v>28</v>
      </c>
      <c r="G154" s="43" t="s">
        <v>29</v>
      </c>
      <c r="H154" s="89">
        <v>2</v>
      </c>
      <c r="I154" s="81">
        <v>1</v>
      </c>
    </row>
    <row r="155" spans="1:13" x14ac:dyDescent="0.25">
      <c r="A155" s="7"/>
      <c r="B155" s="6"/>
      <c r="C155" s="31" t="s">
        <v>6</v>
      </c>
      <c r="D155" s="76" t="s">
        <v>139</v>
      </c>
      <c r="E155" s="7"/>
      <c r="F155" s="42" t="s">
        <v>28</v>
      </c>
      <c r="G155" s="43" t="s">
        <v>29</v>
      </c>
      <c r="H155" s="89">
        <v>2</v>
      </c>
      <c r="I155" s="81">
        <v>1</v>
      </c>
    </row>
    <row r="156" spans="1:13" x14ac:dyDescent="0.25">
      <c r="A156" s="70">
        <v>3</v>
      </c>
      <c r="B156" s="100" t="s">
        <v>56</v>
      </c>
      <c r="C156" s="101"/>
      <c r="D156" s="101"/>
      <c r="E156" s="101"/>
      <c r="F156" s="101"/>
      <c r="G156" s="101"/>
      <c r="H156" s="101"/>
      <c r="I156" s="102"/>
      <c r="J156" s="38">
        <f>I157+I158+I159+I160+I161+I162+I163+I164+I165+I166+I167+I168+I169+I170+I171+I172+I173</f>
        <v>5.9999999999999991</v>
      </c>
    </row>
    <row r="157" spans="1:13" ht="47.25" x14ac:dyDescent="0.25">
      <c r="A157" s="7"/>
      <c r="B157" s="6"/>
      <c r="C157" s="83" t="s">
        <v>6</v>
      </c>
      <c r="D157" s="84" t="s">
        <v>62</v>
      </c>
      <c r="E157" s="27"/>
      <c r="F157" s="42" t="s">
        <v>28</v>
      </c>
      <c r="G157" s="43" t="s">
        <v>29</v>
      </c>
      <c r="H157" s="89">
        <v>3</v>
      </c>
      <c r="I157" s="81">
        <v>0.35</v>
      </c>
    </row>
    <row r="158" spans="1:13" ht="31.5" x14ac:dyDescent="0.25">
      <c r="A158" s="7"/>
      <c r="B158" s="6"/>
      <c r="C158" s="83" t="s">
        <v>6</v>
      </c>
      <c r="D158" s="84" t="s">
        <v>124</v>
      </c>
      <c r="E158" s="27"/>
      <c r="F158" s="42" t="s">
        <v>28</v>
      </c>
      <c r="G158" s="43" t="s">
        <v>29</v>
      </c>
      <c r="H158" s="89">
        <v>3</v>
      </c>
      <c r="I158" s="81">
        <v>0.35</v>
      </c>
    </row>
    <row r="159" spans="1:13" ht="47.25" x14ac:dyDescent="0.25">
      <c r="A159" s="7"/>
      <c r="B159" s="6"/>
      <c r="C159" s="83" t="s">
        <v>6</v>
      </c>
      <c r="D159" s="85" t="s">
        <v>140</v>
      </c>
      <c r="E159" s="27"/>
      <c r="F159" s="42" t="s">
        <v>28</v>
      </c>
      <c r="G159" s="43" t="s">
        <v>29</v>
      </c>
      <c r="H159" s="89">
        <v>3</v>
      </c>
      <c r="I159" s="81">
        <v>0.35</v>
      </c>
    </row>
    <row r="160" spans="1:13" ht="47.25" x14ac:dyDescent="0.25">
      <c r="A160" s="7"/>
      <c r="B160" s="6"/>
      <c r="C160" s="83" t="s">
        <v>6</v>
      </c>
      <c r="D160" s="85" t="s">
        <v>141</v>
      </c>
      <c r="E160" s="27"/>
      <c r="F160" s="42" t="s">
        <v>28</v>
      </c>
      <c r="G160" s="43" t="s">
        <v>29</v>
      </c>
      <c r="H160" s="89">
        <v>3</v>
      </c>
      <c r="I160" s="81">
        <v>0.35</v>
      </c>
      <c r="M160">
        <f>O159</f>
        <v>0</v>
      </c>
    </row>
    <row r="161" spans="1:10" ht="47.25" x14ac:dyDescent="0.25">
      <c r="A161" s="7"/>
      <c r="B161" s="6"/>
      <c r="C161" s="83" t="s">
        <v>6</v>
      </c>
      <c r="D161" s="85" t="s">
        <v>142</v>
      </c>
      <c r="E161" s="27"/>
      <c r="F161" s="42" t="s">
        <v>28</v>
      </c>
      <c r="G161" s="43" t="s">
        <v>29</v>
      </c>
      <c r="H161" s="89">
        <v>3</v>
      </c>
      <c r="I161" s="81">
        <v>0.35</v>
      </c>
    </row>
    <row r="162" spans="1:10" x14ac:dyDescent="0.25">
      <c r="A162" s="7"/>
      <c r="B162" s="6"/>
      <c r="C162" s="83" t="s">
        <v>6</v>
      </c>
      <c r="D162" s="85" t="s">
        <v>143</v>
      </c>
      <c r="E162" s="27"/>
      <c r="F162" s="42" t="s">
        <v>28</v>
      </c>
      <c r="G162" s="43" t="s">
        <v>29</v>
      </c>
      <c r="H162" s="89">
        <v>3</v>
      </c>
      <c r="I162" s="81">
        <v>0.35</v>
      </c>
    </row>
    <row r="163" spans="1:10" x14ac:dyDescent="0.25">
      <c r="A163" s="7"/>
      <c r="B163" s="6"/>
      <c r="C163" s="83" t="s">
        <v>6</v>
      </c>
      <c r="D163" s="85" t="s">
        <v>144</v>
      </c>
      <c r="E163" s="27"/>
      <c r="F163" s="42" t="s">
        <v>28</v>
      </c>
      <c r="G163" s="43" t="s">
        <v>29</v>
      </c>
      <c r="H163" s="89">
        <v>3</v>
      </c>
      <c r="I163" s="81">
        <v>0.35</v>
      </c>
    </row>
    <row r="164" spans="1:10" x14ac:dyDescent="0.25">
      <c r="A164" s="7"/>
      <c r="B164" s="6"/>
      <c r="C164" s="83" t="s">
        <v>6</v>
      </c>
      <c r="D164" s="85" t="s">
        <v>145</v>
      </c>
      <c r="E164" s="27"/>
      <c r="F164" s="42" t="s">
        <v>28</v>
      </c>
      <c r="G164" s="43" t="s">
        <v>29</v>
      </c>
      <c r="H164" s="89">
        <v>3</v>
      </c>
      <c r="I164" s="81">
        <v>0.35</v>
      </c>
    </row>
    <row r="165" spans="1:10" ht="31.5" x14ac:dyDescent="0.25">
      <c r="A165" s="7"/>
      <c r="B165" s="6"/>
      <c r="C165" s="83" t="s">
        <v>6</v>
      </c>
      <c r="D165" s="85" t="s">
        <v>146</v>
      </c>
      <c r="E165" s="27"/>
      <c r="F165" s="42" t="s">
        <v>28</v>
      </c>
      <c r="G165" s="43" t="s">
        <v>29</v>
      </c>
      <c r="H165" s="89">
        <v>3</v>
      </c>
      <c r="I165" s="81">
        <v>0.35</v>
      </c>
    </row>
    <row r="166" spans="1:10" ht="31.5" x14ac:dyDescent="0.25">
      <c r="A166" s="7"/>
      <c r="B166" s="6"/>
      <c r="C166" s="83" t="s">
        <v>6</v>
      </c>
      <c r="D166" s="85" t="s">
        <v>147</v>
      </c>
      <c r="E166" s="27"/>
      <c r="F166" s="42" t="s">
        <v>28</v>
      </c>
      <c r="G166" s="43" t="s">
        <v>29</v>
      </c>
      <c r="H166" s="89">
        <v>3</v>
      </c>
      <c r="I166" s="81">
        <v>0.35</v>
      </c>
    </row>
    <row r="167" spans="1:10" x14ac:dyDescent="0.25">
      <c r="A167" s="7"/>
      <c r="B167" s="6"/>
      <c r="C167" s="83" t="s">
        <v>6</v>
      </c>
      <c r="D167" s="85" t="s">
        <v>148</v>
      </c>
      <c r="E167" s="27"/>
      <c r="F167" s="42" t="s">
        <v>28</v>
      </c>
      <c r="G167" s="43" t="s">
        <v>29</v>
      </c>
      <c r="H167" s="89">
        <v>3</v>
      </c>
      <c r="I167" s="81">
        <v>0.35</v>
      </c>
    </row>
    <row r="168" spans="1:10" x14ac:dyDescent="0.25">
      <c r="A168" s="7"/>
      <c r="B168" s="6"/>
      <c r="C168" s="83" t="s">
        <v>6</v>
      </c>
      <c r="D168" s="85" t="s">
        <v>149</v>
      </c>
      <c r="E168" s="27"/>
      <c r="F168" s="42" t="s">
        <v>28</v>
      </c>
      <c r="G168" s="43" t="s">
        <v>29</v>
      </c>
      <c r="H168" s="89">
        <v>3</v>
      </c>
      <c r="I168" s="81">
        <v>0.35</v>
      </c>
    </row>
    <row r="169" spans="1:10" x14ac:dyDescent="0.25">
      <c r="A169" s="7"/>
      <c r="B169" s="6"/>
      <c r="C169" s="83" t="s">
        <v>6</v>
      </c>
      <c r="D169" s="85" t="s">
        <v>150</v>
      </c>
      <c r="E169" s="27"/>
      <c r="F169" s="42" t="s">
        <v>28</v>
      </c>
      <c r="G169" s="43" t="s">
        <v>29</v>
      </c>
      <c r="H169" s="89">
        <v>3</v>
      </c>
      <c r="I169" s="81">
        <v>0.35</v>
      </c>
    </row>
    <row r="170" spans="1:10" ht="31.5" x14ac:dyDescent="0.25">
      <c r="A170" s="7"/>
      <c r="B170" s="6"/>
      <c r="C170" s="83" t="s">
        <v>6</v>
      </c>
      <c r="D170" s="85" t="s">
        <v>151</v>
      </c>
      <c r="E170" s="27"/>
      <c r="F170" s="42" t="s">
        <v>28</v>
      </c>
      <c r="G170" s="43" t="s">
        <v>29</v>
      </c>
      <c r="H170" s="89">
        <v>3</v>
      </c>
      <c r="I170" s="81">
        <v>0.35</v>
      </c>
    </row>
    <row r="171" spans="1:10" x14ac:dyDescent="0.25">
      <c r="A171" s="7"/>
      <c r="B171" s="6"/>
      <c r="C171" s="83" t="s">
        <v>6</v>
      </c>
      <c r="D171" s="85" t="s">
        <v>152</v>
      </c>
      <c r="E171" s="27"/>
      <c r="F171" s="42" t="s">
        <v>28</v>
      </c>
      <c r="G171" s="43" t="s">
        <v>29</v>
      </c>
      <c r="H171" s="89">
        <v>3</v>
      </c>
      <c r="I171" s="81">
        <v>0.35</v>
      </c>
    </row>
    <row r="172" spans="1:10" x14ac:dyDescent="0.25">
      <c r="A172" s="7"/>
      <c r="B172" s="6"/>
      <c r="C172" s="83" t="s">
        <v>6</v>
      </c>
      <c r="D172" s="84" t="s">
        <v>153</v>
      </c>
      <c r="E172" s="27"/>
      <c r="F172" s="42" t="s">
        <v>28</v>
      </c>
      <c r="G172" s="43" t="s">
        <v>29</v>
      </c>
      <c r="H172" s="89">
        <v>3</v>
      </c>
      <c r="I172" s="81">
        <v>0.35</v>
      </c>
    </row>
    <row r="173" spans="1:10" ht="31.5" x14ac:dyDescent="0.25">
      <c r="A173" s="7"/>
      <c r="B173" s="6"/>
      <c r="C173" s="83" t="s">
        <v>6</v>
      </c>
      <c r="D173" s="85" t="s">
        <v>154</v>
      </c>
      <c r="E173" s="27"/>
      <c r="F173" s="42" t="s">
        <v>28</v>
      </c>
      <c r="G173" s="43" t="s">
        <v>29</v>
      </c>
      <c r="H173" s="89">
        <v>3</v>
      </c>
      <c r="I173" s="81">
        <v>0.4</v>
      </c>
    </row>
    <row r="174" spans="1:10" x14ac:dyDescent="0.25">
      <c r="A174" s="70">
        <v>4</v>
      </c>
      <c r="B174" s="100" t="s">
        <v>71</v>
      </c>
      <c r="C174" s="101"/>
      <c r="D174" s="101"/>
      <c r="E174" s="101"/>
      <c r="F174" s="101"/>
      <c r="G174" s="101"/>
      <c r="H174" s="101"/>
      <c r="I174" s="102"/>
      <c r="J174" s="38">
        <f>I175</f>
        <v>1</v>
      </c>
    </row>
    <row r="175" spans="1:10" ht="31.5" x14ac:dyDescent="0.25">
      <c r="A175" s="7"/>
      <c r="B175" s="6"/>
      <c r="C175" s="31" t="s">
        <v>6</v>
      </c>
      <c r="D175" s="10" t="s">
        <v>97</v>
      </c>
      <c r="E175" s="7"/>
      <c r="F175" s="42" t="s">
        <v>28</v>
      </c>
      <c r="G175" s="43" t="s">
        <v>29</v>
      </c>
      <c r="H175" s="89">
        <v>4</v>
      </c>
      <c r="I175" s="82">
        <v>1</v>
      </c>
    </row>
    <row r="176" spans="1:10" x14ac:dyDescent="0.25">
      <c r="A176" s="70">
        <v>5</v>
      </c>
      <c r="B176" s="100" t="s">
        <v>52</v>
      </c>
      <c r="C176" s="101"/>
      <c r="D176" s="101"/>
      <c r="E176" s="101"/>
      <c r="F176" s="101"/>
      <c r="G176" s="101"/>
      <c r="H176" s="101"/>
      <c r="I176" s="102"/>
      <c r="J176" s="38">
        <f>I177+I178</f>
        <v>2</v>
      </c>
    </row>
    <row r="177" spans="1:10" ht="31.5" x14ac:dyDescent="0.25">
      <c r="A177" s="7"/>
      <c r="B177" s="6"/>
      <c r="C177" s="31" t="s">
        <v>6</v>
      </c>
      <c r="D177" s="64" t="s">
        <v>125</v>
      </c>
      <c r="E177" s="43"/>
      <c r="F177" s="42" t="s">
        <v>28</v>
      </c>
      <c r="G177" s="43" t="s">
        <v>29</v>
      </c>
      <c r="H177" s="89">
        <v>5</v>
      </c>
      <c r="I177" s="82">
        <v>1</v>
      </c>
    </row>
    <row r="178" spans="1:10" ht="31.5" x14ac:dyDescent="0.25">
      <c r="A178" s="7"/>
      <c r="B178" s="6"/>
      <c r="C178" s="31" t="s">
        <v>6</v>
      </c>
      <c r="D178" s="64" t="s">
        <v>126</v>
      </c>
      <c r="E178" s="43"/>
      <c r="F178" s="42" t="s">
        <v>28</v>
      </c>
      <c r="G178" s="43" t="s">
        <v>29</v>
      </c>
      <c r="H178" s="89">
        <v>5</v>
      </c>
      <c r="I178" s="82">
        <v>1</v>
      </c>
    </row>
    <row r="179" spans="1:10" x14ac:dyDescent="0.25">
      <c r="A179" s="70">
        <v>6</v>
      </c>
      <c r="B179" s="100" t="s">
        <v>98</v>
      </c>
      <c r="C179" s="101"/>
      <c r="D179" s="101"/>
      <c r="E179" s="101"/>
      <c r="F179" s="101"/>
      <c r="G179" s="101"/>
      <c r="H179" s="101"/>
      <c r="I179" s="102"/>
      <c r="J179" s="38">
        <f>I180+I181+I182+I183+I184+I185+I186+I187+I188+I189</f>
        <v>2.9999999999999996</v>
      </c>
    </row>
    <row r="180" spans="1:10" ht="22.5" customHeight="1" x14ac:dyDescent="0.25">
      <c r="A180" s="7"/>
      <c r="B180" s="6"/>
      <c r="C180" s="31" t="s">
        <v>6</v>
      </c>
      <c r="D180" s="86" t="s">
        <v>100</v>
      </c>
      <c r="E180" s="7"/>
      <c r="F180" s="42" t="s">
        <v>63</v>
      </c>
      <c r="G180" s="43" t="s">
        <v>29</v>
      </c>
      <c r="H180" s="89">
        <v>6</v>
      </c>
      <c r="I180" s="82">
        <v>0.3</v>
      </c>
    </row>
    <row r="181" spans="1:10" ht="21.75" customHeight="1" x14ac:dyDescent="0.25">
      <c r="A181" s="7"/>
      <c r="B181" s="6"/>
      <c r="C181" s="31" t="s">
        <v>6</v>
      </c>
      <c r="D181" s="51" t="s">
        <v>107</v>
      </c>
      <c r="E181" s="6"/>
      <c r="F181" s="42" t="s">
        <v>63</v>
      </c>
      <c r="G181" s="43" t="s">
        <v>29</v>
      </c>
      <c r="H181" s="89">
        <v>6</v>
      </c>
      <c r="I181" s="82">
        <v>0.3</v>
      </c>
    </row>
    <row r="182" spans="1:10" ht="18" customHeight="1" x14ac:dyDescent="0.25">
      <c r="A182" s="7"/>
      <c r="B182" s="6"/>
      <c r="C182" s="31" t="s">
        <v>6</v>
      </c>
      <c r="D182" s="51" t="s">
        <v>108</v>
      </c>
      <c r="E182" s="8"/>
      <c r="F182" s="42" t="s">
        <v>63</v>
      </c>
      <c r="G182" s="43" t="s">
        <v>29</v>
      </c>
      <c r="H182" s="89">
        <v>6</v>
      </c>
      <c r="I182" s="82">
        <v>0.3</v>
      </c>
    </row>
    <row r="183" spans="1:10" ht="15" customHeight="1" x14ac:dyDescent="0.25">
      <c r="A183" s="7"/>
      <c r="B183" s="6"/>
      <c r="C183" s="31" t="s">
        <v>6</v>
      </c>
      <c r="D183" s="51" t="s">
        <v>109</v>
      </c>
      <c r="E183" s="7"/>
      <c r="F183" s="42" t="s">
        <v>63</v>
      </c>
      <c r="G183" s="43" t="s">
        <v>29</v>
      </c>
      <c r="H183" s="89">
        <v>6</v>
      </c>
      <c r="I183" s="82">
        <v>0.3</v>
      </c>
    </row>
    <row r="184" spans="1:10" ht="21.75" customHeight="1" x14ac:dyDescent="0.25">
      <c r="A184" s="7"/>
      <c r="B184" s="6"/>
      <c r="C184" s="31" t="s">
        <v>6</v>
      </c>
      <c r="D184" s="51" t="s">
        <v>110</v>
      </c>
      <c r="E184" s="7"/>
      <c r="F184" s="42" t="s">
        <v>63</v>
      </c>
      <c r="G184" s="43" t="s">
        <v>29</v>
      </c>
      <c r="H184" s="89">
        <v>6</v>
      </c>
      <c r="I184" s="82">
        <v>0.3</v>
      </c>
    </row>
    <row r="185" spans="1:10" ht="21.75" customHeight="1" x14ac:dyDescent="0.25">
      <c r="A185" s="7"/>
      <c r="B185" s="6"/>
      <c r="C185" s="31" t="s">
        <v>6</v>
      </c>
      <c r="D185" s="51" t="s">
        <v>111</v>
      </c>
      <c r="E185" s="7"/>
      <c r="F185" s="42" t="s">
        <v>63</v>
      </c>
      <c r="G185" s="43" t="s">
        <v>29</v>
      </c>
      <c r="H185" s="89">
        <v>6</v>
      </c>
      <c r="I185" s="82">
        <v>0.3</v>
      </c>
    </row>
    <row r="186" spans="1:10" ht="21" customHeight="1" x14ac:dyDescent="0.25">
      <c r="A186" s="7"/>
      <c r="B186" s="6"/>
      <c r="C186" s="31" t="s">
        <v>6</v>
      </c>
      <c r="D186" s="51" t="s">
        <v>112</v>
      </c>
      <c r="E186" s="7"/>
      <c r="F186" s="42" t="s">
        <v>63</v>
      </c>
      <c r="G186" s="43" t="s">
        <v>29</v>
      </c>
      <c r="H186" s="89">
        <v>6</v>
      </c>
      <c r="I186" s="82">
        <v>0.3</v>
      </c>
    </row>
    <row r="187" spans="1:10" ht="21.75" customHeight="1" x14ac:dyDescent="0.25">
      <c r="A187" s="7"/>
      <c r="B187" s="6"/>
      <c r="C187" s="31" t="s">
        <v>6</v>
      </c>
      <c r="D187" s="62" t="s">
        <v>101</v>
      </c>
      <c r="E187" s="8"/>
      <c r="F187" s="42" t="s">
        <v>63</v>
      </c>
      <c r="G187" s="43" t="s">
        <v>29</v>
      </c>
      <c r="H187" s="89">
        <v>6</v>
      </c>
      <c r="I187" s="82">
        <v>0.3</v>
      </c>
    </row>
    <row r="188" spans="1:10" ht="20.25" customHeight="1" x14ac:dyDescent="0.25">
      <c r="A188" s="7"/>
      <c r="B188" s="6"/>
      <c r="C188" s="31" t="s">
        <v>6</v>
      </c>
      <c r="D188" s="86" t="s">
        <v>68</v>
      </c>
      <c r="E188" s="7"/>
      <c r="F188" s="42" t="s">
        <v>63</v>
      </c>
      <c r="G188" s="43" t="s">
        <v>29</v>
      </c>
      <c r="H188" s="89">
        <v>6</v>
      </c>
      <c r="I188" s="82">
        <v>0.3</v>
      </c>
    </row>
    <row r="189" spans="1:10" ht="18" customHeight="1" x14ac:dyDescent="0.25">
      <c r="A189" s="7"/>
      <c r="B189" s="6"/>
      <c r="C189" s="31" t="s">
        <v>6</v>
      </c>
      <c r="D189" s="86" t="s">
        <v>102</v>
      </c>
      <c r="E189" s="7"/>
      <c r="F189" s="42" t="s">
        <v>63</v>
      </c>
      <c r="G189" s="43" t="s">
        <v>29</v>
      </c>
      <c r="H189" s="89">
        <v>6</v>
      </c>
      <c r="I189" s="82">
        <v>0.3</v>
      </c>
    </row>
    <row r="190" spans="1:10" ht="18" customHeight="1" x14ac:dyDescent="0.25">
      <c r="A190" s="70">
        <v>7</v>
      </c>
      <c r="B190" s="100" t="s">
        <v>114</v>
      </c>
      <c r="C190" s="101"/>
      <c r="D190" s="101"/>
      <c r="E190" s="101"/>
      <c r="F190" s="101"/>
      <c r="G190" s="101"/>
      <c r="H190" s="101"/>
      <c r="I190" s="102"/>
      <c r="J190" s="38">
        <f>I191+I192+I193+I194+I195+I196+I197+I198</f>
        <v>2</v>
      </c>
    </row>
    <row r="191" spans="1:10" ht="27.75" customHeight="1" x14ac:dyDescent="0.25">
      <c r="A191" s="7"/>
      <c r="B191" s="6"/>
      <c r="C191" s="31" t="s">
        <v>6</v>
      </c>
      <c r="D191" s="78" t="s">
        <v>93</v>
      </c>
      <c r="E191" s="77"/>
      <c r="F191" s="42" t="s">
        <v>28</v>
      </c>
      <c r="G191" s="43" t="s">
        <v>29</v>
      </c>
      <c r="H191" s="87">
        <v>7</v>
      </c>
      <c r="I191" s="82">
        <v>0.25</v>
      </c>
    </row>
    <row r="192" spans="1:10" ht="27.75" customHeight="1" x14ac:dyDescent="0.25">
      <c r="A192" s="7"/>
      <c r="B192" s="6"/>
      <c r="C192" s="31" t="s">
        <v>6</v>
      </c>
      <c r="D192" s="78" t="s">
        <v>94</v>
      </c>
      <c r="E192" s="77"/>
      <c r="F192" s="42" t="s">
        <v>28</v>
      </c>
      <c r="G192" s="43" t="s">
        <v>29</v>
      </c>
      <c r="H192" s="87">
        <v>7</v>
      </c>
      <c r="I192" s="82">
        <v>0.25</v>
      </c>
    </row>
    <row r="193" spans="1:9" ht="18" customHeight="1" x14ac:dyDescent="0.25">
      <c r="A193" s="7"/>
      <c r="B193" s="6"/>
      <c r="C193" s="31" t="s">
        <v>6</v>
      </c>
      <c r="D193" s="78" t="s">
        <v>92</v>
      </c>
      <c r="E193" s="77"/>
      <c r="F193" s="42" t="s">
        <v>28</v>
      </c>
      <c r="G193" s="43" t="s">
        <v>29</v>
      </c>
      <c r="H193" s="87">
        <v>7</v>
      </c>
      <c r="I193" s="82">
        <v>0.25</v>
      </c>
    </row>
    <row r="194" spans="1:9" ht="18" customHeight="1" x14ac:dyDescent="0.25">
      <c r="A194" s="7"/>
      <c r="B194" s="6"/>
      <c r="C194" s="31" t="s">
        <v>6</v>
      </c>
      <c r="D194" s="78" t="s">
        <v>133</v>
      </c>
      <c r="E194" s="77"/>
      <c r="F194" s="42" t="s">
        <v>28</v>
      </c>
      <c r="G194" s="43" t="s">
        <v>29</v>
      </c>
      <c r="H194" s="87">
        <v>7</v>
      </c>
      <c r="I194" s="82">
        <v>0.25</v>
      </c>
    </row>
    <row r="195" spans="1:9" ht="18" customHeight="1" x14ac:dyDescent="0.25">
      <c r="A195" s="7"/>
      <c r="B195" s="6"/>
      <c r="C195" s="31" t="s">
        <v>6</v>
      </c>
      <c r="D195" s="78" t="s">
        <v>134</v>
      </c>
      <c r="E195" s="77"/>
      <c r="F195" s="42" t="s">
        <v>28</v>
      </c>
      <c r="G195" s="43" t="s">
        <v>29</v>
      </c>
      <c r="H195" s="87">
        <v>7</v>
      </c>
      <c r="I195" s="82">
        <v>0.25</v>
      </c>
    </row>
    <row r="196" spans="1:9" ht="25.5" customHeight="1" x14ac:dyDescent="0.25">
      <c r="A196" s="7"/>
      <c r="B196" s="6"/>
      <c r="C196" s="31" t="s">
        <v>6</v>
      </c>
      <c r="D196" s="78" t="s">
        <v>135</v>
      </c>
      <c r="E196" s="7"/>
      <c r="F196" s="42" t="s">
        <v>28</v>
      </c>
      <c r="G196" s="43" t="s">
        <v>29</v>
      </c>
      <c r="H196" s="87">
        <v>7</v>
      </c>
      <c r="I196" s="82">
        <v>0.25</v>
      </c>
    </row>
    <row r="197" spans="1:9" ht="18" customHeight="1" x14ac:dyDescent="0.25">
      <c r="A197" s="7"/>
      <c r="B197" s="6"/>
      <c r="C197" s="31" t="s">
        <v>6</v>
      </c>
      <c r="D197" s="78" t="s">
        <v>136</v>
      </c>
      <c r="E197" s="7"/>
      <c r="F197" s="42" t="s">
        <v>28</v>
      </c>
      <c r="G197" s="43" t="s">
        <v>29</v>
      </c>
      <c r="H197" s="87">
        <v>7</v>
      </c>
      <c r="I197" s="82">
        <v>0.25</v>
      </c>
    </row>
    <row r="198" spans="1:9" x14ac:dyDescent="0.25">
      <c r="A198" s="7"/>
      <c r="B198" s="6"/>
      <c r="C198" s="31" t="s">
        <v>6</v>
      </c>
      <c r="D198" s="78" t="s">
        <v>137</v>
      </c>
      <c r="E198" s="7"/>
      <c r="F198" s="42" t="s">
        <v>28</v>
      </c>
      <c r="G198" s="43" t="s">
        <v>29</v>
      </c>
      <c r="H198" s="87">
        <v>7</v>
      </c>
      <c r="I198" s="82">
        <v>0.25</v>
      </c>
    </row>
    <row r="199" spans="1:9" x14ac:dyDescent="0.25">
      <c r="A199" s="73"/>
      <c r="B199" s="74"/>
      <c r="C199" s="73"/>
      <c r="D199" s="75"/>
      <c r="E199" s="73"/>
      <c r="F199" s="75"/>
      <c r="G199" s="75"/>
      <c r="H199" s="73"/>
      <c r="I199" s="74"/>
    </row>
    <row r="201" spans="1:9" ht="18.75" x14ac:dyDescent="0.25">
      <c r="F201" s="22" t="s">
        <v>11</v>
      </c>
      <c r="G201" s="22"/>
      <c r="H201" s="21"/>
      <c r="I201" s="24">
        <f>I10+I43+I108+I148</f>
        <v>100.00000000000003</v>
      </c>
    </row>
  </sheetData>
  <mergeCells count="18">
    <mergeCell ref="B190:I190"/>
    <mergeCell ref="B153:I153"/>
    <mergeCell ref="B156:I156"/>
    <mergeCell ref="B174:I174"/>
    <mergeCell ref="B176:I176"/>
    <mergeCell ref="B179:I179"/>
    <mergeCell ref="B132:I132"/>
    <mergeCell ref="B139:I139"/>
    <mergeCell ref="B60:I60"/>
    <mergeCell ref="B80:I80"/>
    <mergeCell ref="B84:I84"/>
    <mergeCell ref="B105:I105"/>
    <mergeCell ref="B117:I117"/>
    <mergeCell ref="B17:I17"/>
    <mergeCell ref="B11:I11"/>
    <mergeCell ref="B39:I39"/>
    <mergeCell ref="B127:I127"/>
    <mergeCell ref="B129:I1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E13" sqref="E13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03" t="s">
        <v>18</v>
      </c>
      <c r="B1" s="103"/>
    </row>
    <row r="2" spans="1:2" x14ac:dyDescent="0.25">
      <c r="A2" s="104">
        <v>1</v>
      </c>
      <c r="B2" s="90" t="s">
        <v>155</v>
      </c>
    </row>
    <row r="3" spans="1:2" x14ac:dyDescent="0.25">
      <c r="A3" s="104">
        <v>2</v>
      </c>
      <c r="B3" s="90" t="s">
        <v>30</v>
      </c>
    </row>
    <row r="4" spans="1:2" x14ac:dyDescent="0.25">
      <c r="A4" s="104">
        <v>3</v>
      </c>
      <c r="B4" s="90" t="s">
        <v>156</v>
      </c>
    </row>
    <row r="5" spans="1:2" ht="31.5" customHeight="1" x14ac:dyDescent="0.25">
      <c r="A5" s="104">
        <v>4</v>
      </c>
      <c r="B5" s="90" t="s">
        <v>71</v>
      </c>
    </row>
    <row r="6" spans="1:2" ht="33.75" customHeight="1" x14ac:dyDescent="0.25">
      <c r="A6" s="104">
        <v>5</v>
      </c>
      <c r="B6" s="90" t="s">
        <v>157</v>
      </c>
    </row>
    <row r="7" spans="1:2" x14ac:dyDescent="0.25">
      <c r="A7" s="105">
        <v>6</v>
      </c>
      <c r="B7" s="106" t="s">
        <v>98</v>
      </c>
    </row>
    <row r="8" spans="1:2" x14ac:dyDescent="0.25">
      <c r="A8" s="105">
        <v>7</v>
      </c>
      <c r="B8" s="106" t="s">
        <v>114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Отдел кадров</cp:lastModifiedBy>
  <cp:lastPrinted>2023-02-06T14:17:38Z</cp:lastPrinted>
  <dcterms:created xsi:type="dcterms:W3CDTF">2022-11-09T22:53:43Z</dcterms:created>
  <dcterms:modified xsi:type="dcterms:W3CDTF">2023-02-08T12:26:40Z</dcterms:modified>
</cp:coreProperties>
</file>