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-511-2\Desktop\Вертикальный транспорт Россия 2024\Документация Чемпионата 2024\Документы готовые к отправке\"/>
    </mc:Choice>
  </mc:AlternateContent>
  <bookViews>
    <workbookView xWindow="0" yWindow="0" windowWidth="19440" windowHeight="9195" activeTab="1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202" i="1" l="1"/>
  <c r="I160" i="1"/>
  <c r="I118" i="1"/>
  <c r="I77" i="1"/>
  <c r="I6" i="1"/>
  <c r="T13" i="1"/>
  <c r="V71" i="1"/>
  <c r="T18" i="1"/>
  <c r="T38" i="1"/>
  <c r="X36" i="1"/>
  <c r="X35" i="1"/>
  <c r="V34" i="1"/>
  <c r="U33" i="1"/>
  <c r="U31" i="1"/>
  <c r="W30" i="1"/>
  <c r="W39" i="1" s="1"/>
  <c r="V29" i="1"/>
  <c r="V28" i="1"/>
  <c r="W27" i="1"/>
  <c r="U25" i="1"/>
  <c r="U26" i="1"/>
  <c r="U24" i="1"/>
  <c r="V22" i="1"/>
  <c r="U21" i="1"/>
  <c r="V20" i="1"/>
  <c r="T19" i="1"/>
  <c r="V15" i="1"/>
  <c r="V16" i="1"/>
  <c r="V17" i="1"/>
  <c r="V14" i="1"/>
  <c r="U12" i="1"/>
  <c r="V11" i="1"/>
  <c r="X9" i="1"/>
  <c r="X10" i="1"/>
  <c r="X8" i="1"/>
  <c r="X223" i="1"/>
  <c r="X222" i="1"/>
  <c r="V221" i="1"/>
  <c r="U220" i="1"/>
  <c r="X219" i="1"/>
  <c r="U218" i="1"/>
  <c r="X217" i="1"/>
  <c r="V216" i="1"/>
  <c r="X214" i="1"/>
  <c r="X215" i="1"/>
  <c r="X213" i="1"/>
  <c r="V212" i="1"/>
  <c r="X210" i="1"/>
  <c r="X211" i="1"/>
  <c r="X209" i="1"/>
  <c r="T207" i="1"/>
  <c r="T208" i="1"/>
  <c r="T206" i="1"/>
  <c r="W205" i="1"/>
  <c r="W204" i="1"/>
  <c r="U202" i="1"/>
  <c r="V201" i="1"/>
  <c r="W200" i="1"/>
  <c r="V198" i="1"/>
  <c r="V199" i="1"/>
  <c r="V197" i="1"/>
  <c r="T195" i="1"/>
  <c r="X194" i="1"/>
  <c r="V188" i="1"/>
  <c r="V189" i="1"/>
  <c r="V190" i="1"/>
  <c r="V191" i="1"/>
  <c r="V192" i="1"/>
  <c r="V193" i="1"/>
  <c r="V187" i="1"/>
  <c r="X186" i="1"/>
  <c r="W183" i="1"/>
  <c r="W184" i="1"/>
  <c r="W182" i="1"/>
  <c r="X180" i="1"/>
  <c r="V176" i="1"/>
  <c r="V177" i="1"/>
  <c r="V178" i="1"/>
  <c r="V179" i="1"/>
  <c r="V175" i="1"/>
  <c r="W168" i="1"/>
  <c r="W169" i="1"/>
  <c r="W170" i="1"/>
  <c r="W171" i="1"/>
  <c r="W172" i="1"/>
  <c r="W173" i="1"/>
  <c r="W167" i="1"/>
  <c r="T165" i="1"/>
  <c r="T164" i="1"/>
  <c r="X163" i="1"/>
  <c r="X162" i="1"/>
  <c r="X120" i="1"/>
  <c r="V122" i="1"/>
  <c r="T158" i="1"/>
  <c r="T159" i="1"/>
  <c r="T157" i="1"/>
  <c r="X155" i="1"/>
  <c r="U154" i="1"/>
  <c r="U160" i="1" s="1"/>
  <c r="V150" i="1"/>
  <c r="V151" i="1"/>
  <c r="V152" i="1"/>
  <c r="V153" i="1"/>
  <c r="V149" i="1"/>
  <c r="X148" i="1"/>
  <c r="V146" i="1"/>
  <c r="V145" i="1"/>
  <c r="W144" i="1"/>
  <c r="W143" i="1"/>
  <c r="W139" i="1"/>
  <c r="W140" i="1"/>
  <c r="W141" i="1"/>
  <c r="W138" i="1"/>
  <c r="W135" i="1"/>
  <c r="W136" i="1"/>
  <c r="W134" i="1"/>
  <c r="W132" i="1"/>
  <c r="W131" i="1"/>
  <c r="X129" i="1"/>
  <c r="V125" i="1"/>
  <c r="V126" i="1"/>
  <c r="V127" i="1"/>
  <c r="V128" i="1"/>
  <c r="V124" i="1"/>
  <c r="T123" i="1"/>
  <c r="T121" i="1"/>
  <c r="X113" i="1"/>
  <c r="X111" i="1"/>
  <c r="X110" i="1"/>
  <c r="V118" i="1"/>
  <c r="X80" i="1"/>
  <c r="X79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84" i="1"/>
  <c r="U83" i="1"/>
  <c r="U82" i="1"/>
  <c r="U103" i="1"/>
  <c r="U104" i="1"/>
  <c r="U105" i="1"/>
  <c r="U106" i="1"/>
  <c r="U107" i="1"/>
  <c r="U108" i="1"/>
  <c r="U109" i="1"/>
  <c r="U102" i="1"/>
  <c r="T116" i="1"/>
  <c r="T117" i="1"/>
  <c r="T115" i="1"/>
  <c r="K77" i="1"/>
  <c r="L77" i="1"/>
  <c r="M77" i="1"/>
  <c r="N77" i="1"/>
  <c r="O77" i="1"/>
  <c r="P77" i="1"/>
  <c r="Q77" i="1"/>
  <c r="R77" i="1"/>
  <c r="S77" i="1"/>
  <c r="W53" i="1"/>
  <c r="W54" i="1"/>
  <c r="W55" i="1"/>
  <c r="W56" i="1"/>
  <c r="W52" i="1"/>
  <c r="W48" i="1"/>
  <c r="W49" i="1"/>
  <c r="W50" i="1"/>
  <c r="W47" i="1"/>
  <c r="V45" i="1"/>
  <c r="V77" i="1" s="1"/>
  <c r="U63" i="1"/>
  <c r="U64" i="1"/>
  <c r="U65" i="1"/>
  <c r="U66" i="1"/>
  <c r="U67" i="1"/>
  <c r="U62" i="1"/>
  <c r="U59" i="1"/>
  <c r="U60" i="1"/>
  <c r="U58" i="1"/>
  <c r="U51" i="1"/>
  <c r="U46" i="1"/>
  <c r="U44" i="1"/>
  <c r="T76" i="1"/>
  <c r="T75" i="1"/>
  <c r="X73" i="1"/>
  <c r="X72" i="1"/>
  <c r="X69" i="1"/>
  <c r="X42" i="1"/>
  <c r="X41" i="1"/>
  <c r="U77" i="1" l="1"/>
  <c r="W77" i="1"/>
  <c r="W118" i="1"/>
  <c r="X77" i="1"/>
  <c r="V39" i="1"/>
  <c r="X39" i="1"/>
  <c r="U39" i="1"/>
  <c r="T77" i="1"/>
  <c r="X160" i="1"/>
  <c r="W224" i="1"/>
  <c r="X224" i="1"/>
  <c r="V224" i="1"/>
  <c r="T118" i="1"/>
  <c r="W160" i="1"/>
  <c r="T202" i="1"/>
  <c r="T224" i="1"/>
  <c r="U224" i="1"/>
  <c r="V160" i="1"/>
  <c r="U118" i="1"/>
  <c r="T160" i="1"/>
  <c r="V202" i="1"/>
  <c r="X202" i="1"/>
  <c r="T39" i="1"/>
  <c r="X118" i="1"/>
  <c r="W202" i="1"/>
  <c r="R10" i="1"/>
  <c r="R9" i="1"/>
  <c r="R8" i="1"/>
  <c r="R7" i="1"/>
  <c r="Q10" i="1"/>
  <c r="Q9" i="1"/>
  <c r="Q8" i="1"/>
  <c r="Q7" i="1"/>
  <c r="P10" i="1"/>
  <c r="P9" i="1"/>
  <c r="P8" i="1"/>
  <c r="P7" i="1"/>
  <c r="O10" i="1"/>
  <c r="O9" i="1"/>
  <c r="O8" i="1"/>
  <c r="O7" i="1"/>
  <c r="N10" i="1"/>
  <c r="N9" i="1"/>
  <c r="N8" i="1"/>
  <c r="N7" i="1"/>
  <c r="M10" i="1"/>
  <c r="M8" i="1"/>
  <c r="M9" i="1"/>
  <c r="L8" i="1"/>
  <c r="L10" i="1"/>
  <c r="M7" i="1"/>
  <c r="W226" i="1" l="1"/>
  <c r="R15" i="1"/>
  <c r="N15" i="1"/>
  <c r="Q15" i="1"/>
  <c r="P15" i="1"/>
  <c r="O15" i="1"/>
  <c r="M15" i="1"/>
  <c r="L9" i="1" l="1"/>
  <c r="S15" i="1"/>
  <c r="I224" i="1" l="1"/>
  <c r="L7" i="1" s="1"/>
  <c r="L6" i="1" s="1"/>
</calcChain>
</file>

<file path=xl/sharedStrings.xml><?xml version="1.0" encoding="utf-8"?>
<sst xmlns="http://schemas.openxmlformats.org/spreadsheetml/2006/main" count="759" uniqueCount="297">
  <si>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</si>
  <si>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</si>
  <si>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</si>
  <si>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</si>
  <si>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</si>
  <si>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</si>
  <si>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</si>
  <si>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</si>
  <si>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</si>
  <si>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</si>
  <si>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</si>
  <si>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</si>
  <si>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</si>
  <si>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</si>
  <si>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</si>
  <si>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</si>
  <si>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</si>
  <si>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</si>
  <si>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Произведена запись в журнале выдачи ключей</t>
  </si>
  <si>
    <t>Взяты таблички</t>
  </si>
  <si>
    <t>Установлен факт закрытия всех дверей шахты</t>
  </si>
  <si>
    <t>Вывешен предупреждающий плакат "Лифт не работает" на основном посадочном этаже</t>
  </si>
  <si>
    <t>Установлено количество пассажиров в кабине и их самочувствие</t>
  </si>
  <si>
    <t>Проведен инструктаж пассажиров о правилах поведения и порядке эвакуации их из остановившейся кабины лифта</t>
  </si>
  <si>
    <t>Отключено вводное устройство</t>
  </si>
  <si>
    <t>Устный доклад диспетчеру</t>
  </si>
  <si>
    <t>Включена станция управления</t>
  </si>
  <si>
    <t>Снят предупреждающий плакат "Лифт не работает" на основном посадочном этаже</t>
  </si>
  <si>
    <t xml:space="preserve">Содержание рабочего места </t>
  </si>
  <si>
    <t>Д</t>
  </si>
  <si>
    <t>Подготовительные работы</t>
  </si>
  <si>
    <t>Ввод лифта в эксплуатацию</t>
  </si>
  <si>
    <t>Условия труда</t>
  </si>
  <si>
    <t>Запись о приеме ключей</t>
  </si>
  <si>
    <t>Лифт переведен в режим нормальной работы</t>
  </si>
  <si>
    <t>Запись о сдаче ключей</t>
  </si>
  <si>
    <t>Эвакуация пассажиров из остановившейся кабины лифта</t>
  </si>
  <si>
    <t xml:space="preserve"> </t>
  </si>
  <si>
    <t>Проверяется визуально</t>
  </si>
  <si>
    <t>Внешний осмотр двери и проверка состояния креплений составных частей двери.</t>
  </si>
  <si>
    <t>Проверка и регулировка башмаков в пороге</t>
  </si>
  <si>
    <t>Оформление результатов ТО</t>
  </si>
  <si>
    <t>Безопасные условия труда</t>
  </si>
  <si>
    <t/>
  </si>
  <si>
    <t>Отключить станцию управления</t>
  </si>
  <si>
    <t>Проверка исправности СИЗ</t>
  </si>
  <si>
    <t>Проверены соответствие даты поверки и целостность диэлектрических перчаток</t>
  </si>
  <si>
    <t>Проверка исправности указателя напряжения</t>
  </si>
  <si>
    <t>Разрядить конденсаторы</t>
  </si>
  <si>
    <t>Произвести запирание вводного устройства</t>
  </si>
  <si>
    <t>Вывесить плакат «Не включать работают люди» на вводном устройстве</t>
  </si>
  <si>
    <t>Плакат зафиксирован замком</t>
  </si>
  <si>
    <t>Техническое обслуживание шкафа управления</t>
  </si>
  <si>
    <t>Замена пускателя</t>
  </si>
  <si>
    <t>Выполнен монтаж электромагнитного пускателя</t>
  </si>
  <si>
    <t>Все электрические соединения выполнены согласно электрической схеме</t>
  </si>
  <si>
    <t>Выполнен монтаж электрических соединений силовой цепи</t>
  </si>
  <si>
    <t>Выполнен монтаж трансформатора</t>
  </si>
  <si>
    <t>Выполнен монтаж электрических соединений</t>
  </si>
  <si>
    <t>Проверка трансформатора</t>
  </si>
  <si>
    <t>Выполнена проверка сопротивления изоляции</t>
  </si>
  <si>
    <t>Ввод лифта в нормальный режим работы</t>
  </si>
  <si>
    <t>Снят плакат «Не включать работают люди» на вводном устройстве</t>
  </si>
  <si>
    <t>Снят замок с вводного устройства</t>
  </si>
  <si>
    <t>Вводное устройство включено</t>
  </si>
  <si>
    <t>Подготовка к выполнению работ</t>
  </si>
  <si>
    <t>Устранение неисправностей</t>
  </si>
  <si>
    <t xml:space="preserve">Произвел замену предохранителя на предохранитель соответствующего номинала </t>
  </si>
  <si>
    <t xml:space="preserve">Отключение лифта </t>
  </si>
  <si>
    <t>Переключен тумблер сеть и автомат QF1</t>
  </si>
  <si>
    <t>Ввод лифта в работу</t>
  </si>
  <si>
    <t xml:space="preserve">Проверена работа лебедки при движении вверх </t>
  </si>
  <si>
    <t xml:space="preserve">Проверена работа лебедки при движении вниз </t>
  </si>
  <si>
    <t xml:space="preserve">Проверена работа привода дверей кабины </t>
  </si>
  <si>
    <t>На открытие и закрытие. За каждое отклонение снимается 0,15 балла</t>
  </si>
  <si>
    <t>Снят плакат "Лифт не работает" на основном посадочном этаже</t>
  </si>
  <si>
    <t xml:space="preserve">Соблюдение техники безопасности </t>
  </si>
  <si>
    <t>Соблюдение техники безопасности при электромонтажных работах</t>
  </si>
  <si>
    <t>Отключение питания лифта в целях безопасности</t>
  </si>
  <si>
    <t>Отключается при монтажных и демонтажных работах</t>
  </si>
  <si>
    <t>Проверка отсутствия напряжения на токоведущих частях станции управления</t>
  </si>
  <si>
    <t>Е</t>
  </si>
  <si>
    <t>Эвакуация пассажира</t>
  </si>
  <si>
    <t>Проверка рабочего места на соответствие требованием охраны труда</t>
  </si>
  <si>
    <t>Контрольный замер между находящейся под напряжением клеммой вводного устройства и контуром заземления</t>
  </si>
  <si>
    <t xml:space="preserve">Производиться 3 линейных и 3 фазных измерения, за каждое отсутствие снимается 0,25 балла </t>
  </si>
  <si>
    <t>Проверка состояния заземления трансформатора на наличие обрывов и ослабленных контактов</t>
  </si>
  <si>
    <t>Выполнен монтаж электрических соединений цепи управления</t>
  </si>
  <si>
    <t>Проверка исправности электроизмерительного инструмента перед замером напряжения</t>
  </si>
  <si>
    <t>Организация работ по осмотру и обслуживанию лифтового оборудования</t>
  </si>
  <si>
    <t>Осмотр лифтового оборудования</t>
  </si>
  <si>
    <t>Обслуживание лифтового оборудования</t>
  </si>
  <si>
    <t>Работа с инструментом</t>
  </si>
  <si>
    <t>Работа с документацией</t>
  </si>
  <si>
    <t>да/нет</t>
  </si>
  <si>
    <t>Техническое обслуживание дверей шахты лифта</t>
  </si>
  <si>
    <t>Внешний осмотр створок, привода и др. составных частей дверей шахты</t>
  </si>
  <si>
    <t>Механические повреждения, поломки створок не допускаются. Крепления должны быть затянуты.</t>
  </si>
  <si>
    <t>Зазор в замке утсновлен в пределах 1-2 мм</t>
  </si>
  <si>
    <t>При механическом воздействии на створку ДШ в нижней части проема в сторону открытия,в пределах установленных зазоров, не происходит отключения электрических контактов.</t>
  </si>
  <si>
    <t>Контрролик дном канавки не касается линейки дверей шахты, при этом зазор составляет не более 1 мм</t>
  </si>
  <si>
    <t>Проверка и регулировка боковых зазоров между медленной створкой и порталом</t>
  </si>
  <si>
    <t>Проверка и регулировка зазоров в зацеплении между створками</t>
  </si>
  <si>
    <t>Проверка и регулировка автоматического закрытия дверей шахты</t>
  </si>
  <si>
    <t>Проверка работы груза дверей шахты</t>
  </si>
  <si>
    <t>Проверка и регулировка глубины захода роликов замка дверей шахты в отводку дверей кабины</t>
  </si>
  <si>
    <t>Отводка должна перекрывать ролик на 10-12мм</t>
  </si>
  <si>
    <t>Проверка и регулировка бокового зазора между роликами замка дверей шахты и отводкой дверей кабины</t>
  </si>
  <si>
    <t>Зазор между роликами и отводкой с обоих сторон должен быть 7-13 мм. При это не должно происходить заклинивание замка дверей шахты при открытии дверей под воздействием отводки дверей кабины.</t>
  </si>
  <si>
    <t>Настройка блока управления приводом дверей кабины лифта</t>
  </si>
  <si>
    <t>Выполнена проверка параметра настройка тип двигателя</t>
  </si>
  <si>
    <t>В параметре установлен тип соответствующий шильдику двигателя</t>
  </si>
  <si>
    <t>Выполнена проверка параметра настройка тип станции</t>
  </si>
  <si>
    <t>В параметре установлен тип соответствующий станции ШК6000</t>
  </si>
  <si>
    <t>Выполнена настройка скорости движения привода</t>
  </si>
  <si>
    <t>Установлена минимальная скорость</t>
  </si>
  <si>
    <t>Другие параметры блока не изменены</t>
  </si>
  <si>
    <t>При помощи пробных пусков от кнопок на портале убедиться в правильном направлении движения дверей и привода</t>
  </si>
  <si>
    <t>При помощи пробных пусков от кнопок на портале убедиться в нормальной работе дверей и привода</t>
  </si>
  <si>
    <t>Протоколирование</t>
  </si>
  <si>
    <t xml:space="preserve">Безопасные условия труда. </t>
  </si>
  <si>
    <t>Во время работы инструмент не валяется под ногами. При движении балки на ней нет инструмента. По окончании работ рабочее место убрано. За каждое отклонение снимается 0,4 балла</t>
  </si>
  <si>
    <t>Соблюдение требований охраны труда</t>
  </si>
  <si>
    <t>Работы со слесарным инструментом выполняются в перчатках и защитных очках</t>
  </si>
  <si>
    <t>Груз двери шахты при полностью открытых дверях не выходит войлоком из направляющих, при закрытых дверях не достает до порога.</t>
  </si>
  <si>
    <t>Проверка и регулировка работы ключевины ДШ</t>
  </si>
  <si>
    <t>Проверка и регулировка работы автоматического замка дверей шахты</t>
  </si>
  <si>
    <t>Проверка и регулировка положения контакта контроля замка дверей шахты</t>
  </si>
  <si>
    <t>Проверка и регулировка работы контакта притвора створок шахты</t>
  </si>
  <si>
    <t>Проверка и регулировка работы электрического узла контроля дверей шахты</t>
  </si>
  <si>
    <t>Проверка и регулировка контрроликов</t>
  </si>
  <si>
    <t>Проверка и регулировка зазора между низом быстрой створки и порогом при закрытых дверях</t>
  </si>
  <si>
    <t>Проверка и регулировка зазора между низом медленной створки и порогом при закрытых дверях</t>
  </si>
  <si>
    <t>Крепления затянуты, затирание и заклинивание не допускается. Зазор между башмаком и порогом не менее 0,15мм с обоих сторон.  За каждое отклонение снимается 0,3 балла</t>
  </si>
  <si>
    <t>Выполнена проверка параметра настройки направление вращения</t>
  </si>
  <si>
    <t>Обозначения на кнопках на приводе соответствуют направлению движения створок</t>
  </si>
  <si>
    <t>Крепления шпилек, роликов, контрроликов, замков и тд затянуты</t>
  </si>
  <si>
    <t>Дврери открываются, закрываются, в соответствии с обозначением на кнопках на портале.</t>
  </si>
  <si>
    <t>Двери полностью открываются, полностью закрываются на рабочей скорости. Реверс работает.</t>
  </si>
  <si>
    <t>Перевести станцию в режим управления с крыши кабины</t>
  </si>
  <si>
    <t>Станция переключена в МП и МС</t>
  </si>
  <si>
    <t>да\нет</t>
  </si>
  <si>
    <t>Пульт управления ревизии переключен в режим управления от пульта</t>
  </si>
  <si>
    <t>Проверена работа лифта от пульта ревизии вверх вниз</t>
  </si>
  <si>
    <t>Выпонить проверку уровня масла в масленках противовеса.</t>
  </si>
  <si>
    <t>Проверить крепление грузов противовеса</t>
  </si>
  <si>
    <t>Выполняется проверка кремления грузов противовеся в верхней части противовеса. По требованиям инструкции грузы должны быть надежно закреплены.</t>
  </si>
  <si>
    <t>Проверить и подтянуть крепления оси отводного блока</t>
  </si>
  <si>
    <t>Крепеж затянут</t>
  </si>
  <si>
    <t>Проверить и подтянуть крепеж каркаса противовеса</t>
  </si>
  <si>
    <t>Проверить и подтянуть крепеж контрольных башмаков противовеса</t>
  </si>
  <si>
    <t>Техническое обслуживание в шахте лифта</t>
  </si>
  <si>
    <t>Измерение межэтажных пролетов и запись их в память ЦК</t>
  </si>
  <si>
    <t>Установить кабину лифта положение, необходимое для выполнение калибровки межэтажных пролетов.</t>
  </si>
  <si>
    <t>Выпонить процедуру калибровки</t>
  </si>
  <si>
    <t>Проверить работу лифта на рабочей скорости, убедиться в работе импульсного счетчика на табло в ЦК</t>
  </si>
  <si>
    <t>Выполнены поездки/прогоны вверх и вниз до крайнего этажа. Убедиться что при движении вверх импульсы увеличиваются. При нахождении лифта на первом этаже совпадают.</t>
  </si>
  <si>
    <t>Проверка замедления и остановки лифта</t>
  </si>
  <si>
    <t>Включить режим приработка в ПУ лифта, без открывания дверей</t>
  </si>
  <si>
    <t>Кабина лифта осуществляет автоматический разъезд по этажам, без открытия дверей кабины и шахты.</t>
  </si>
  <si>
    <t>Отключить режим приработка в ПУ лифта</t>
  </si>
  <si>
    <t>Переключить лифт в режим нормальной работы</t>
  </si>
  <si>
    <t>В пенели управления лифтом установлен режим НР БС</t>
  </si>
  <si>
    <t>Включить режим приработка в ПУ лифта, с открыванием дверей</t>
  </si>
  <si>
    <t>Кабина лифта осуществляет автоматический разъезд по этажам,  с открыванием дверей кабины и шахты.</t>
  </si>
  <si>
    <t>Режим отключен нажатием кнопки ТО</t>
  </si>
  <si>
    <t xml:space="preserve">Кабина лифта установлена на ловители </t>
  </si>
  <si>
    <t>Техническое обслуживание электрического оборудования лифта</t>
  </si>
  <si>
    <t>Электромонтажные работы выполняются стоя на диэлектрическом ковре, при отключенном автомате и вводном устройчтве. Проверено отсутствие напряжение на вводном автомате.</t>
  </si>
  <si>
    <t>Выполнена проверка исправности трансформатора</t>
  </si>
  <si>
    <t>Выполнена проверка целостности всех обмоток мультиметром</t>
  </si>
  <si>
    <t>Установка трансформатора</t>
  </si>
  <si>
    <t>Верно определено назначение выводов трансформатора</t>
  </si>
  <si>
    <t>Назначание клемм трансформатора определено в соответствии с электрической схемой</t>
  </si>
  <si>
    <t>трансформатор надежно закреплен в станции управления</t>
  </si>
  <si>
    <t>монтаж электрических соединений выполнен в соответствии с электрической схемой</t>
  </si>
  <si>
    <t>Пускатель закреплен на дин рейке</t>
  </si>
  <si>
    <t xml:space="preserve">Провода не выдергивается </t>
  </si>
  <si>
    <t>Выполнена проверка работоспособности пускателя</t>
  </si>
  <si>
    <t>Стоя на диэлектрическом коврике, отвернув голову, в защитных очках и диэлектрических перчатках.</t>
  </si>
  <si>
    <t xml:space="preserve">выполнено движение лифта в служебном режиме, при котором включается пускатель. </t>
  </si>
  <si>
    <t>Проверена работа лифта в нормальной работе</t>
  </si>
  <si>
    <t>Проверена работа лифта от от кнопок вызова</t>
  </si>
  <si>
    <t>Работы в электроустановках выполняются в защитных очках. В станции управления стоя, на диэлектрическом ковре. Станция управления запирается при отсутствии участника около нее.</t>
  </si>
  <si>
    <t>Восстановил цепь безопасности в станции управления</t>
  </si>
  <si>
    <t>Устранил неисправность платы управления</t>
  </si>
  <si>
    <t>Устранил неисправность платы контроля</t>
  </si>
  <si>
    <t>Устранил неисправность короткое замыкание в матрице</t>
  </si>
  <si>
    <t>В соответствии с требованиями инструкции по ОТ</t>
  </si>
  <si>
    <t>Техническое обслуживание лебедки</t>
  </si>
  <si>
    <t>Устранил неисправность не включается электромагнитный тормоз</t>
  </si>
  <si>
    <t>Отрегулировано рекомендуемое тормозное усилие</t>
  </si>
  <si>
    <t>В местах регулировки воздушный зазор составляет 0,2-0,5 мм. За каждое отклонение снимается 0,25 балла.</t>
  </si>
  <si>
    <t>Длина пружин соответствует рекомендуемым параметрам 48-52 мм. За каждое отклонение снимается 0,25 балла.</t>
  </si>
  <si>
    <t>Выполнена регулировка левого якоря тормозного электромагнита</t>
  </si>
  <si>
    <t>Выполнена регулировка правого якоря тормозного электромагнита</t>
  </si>
  <si>
    <t>Наличие, целостность, соответствие даты поверки.</t>
  </si>
  <si>
    <t>Устранил неисправность не закрываются двери</t>
  </si>
  <si>
    <t xml:space="preserve">Безопасные методы работ, правильное применение СИЗ. </t>
  </si>
  <si>
    <t>Выполнено снятие кабины с ловителей при помощи станции управления</t>
  </si>
  <si>
    <t>Станция управления установлена в режим нормальной работы</t>
  </si>
  <si>
    <t>По индикации в станции управления</t>
  </si>
  <si>
    <t>При помощи станции управления</t>
  </si>
  <si>
    <t xml:space="preserve">Определено приблизительное местоположение кабины </t>
  </si>
  <si>
    <t>Проверен приямок лифта на наличие посторонних предметов</t>
  </si>
  <si>
    <t>Проверены что все двери шахты закрыты и заперты ниже  этажа нахождения кабины</t>
  </si>
  <si>
    <t>Заперта станция управления</t>
  </si>
  <si>
    <t>Станция управления заперта на ключ, на три замка</t>
  </si>
  <si>
    <t>Установлено точное положение кабины</t>
  </si>
  <si>
    <t>Не трогать кнопки, отойти от дверей, кабина может прийти в движение, свет может погаснуть.</t>
  </si>
  <si>
    <t>Со слов пассажира определена возможная причина остановки</t>
  </si>
  <si>
    <t>Проверены что все двери шахты закрыты и заперты выше  этажа нахождения кабины</t>
  </si>
  <si>
    <t>Лифт переведен в служебный режим работы</t>
  </si>
  <si>
    <t>Установка кабины в правильное положение при помощи станции управления</t>
  </si>
  <si>
    <t>Двери кабины и шахты открыты</t>
  </si>
  <si>
    <t>По связи НКУ-кабина сообщить пассажиру о необходимости покинуть кабину</t>
  </si>
  <si>
    <t>Проконтролировать отсутствие пассажира в кабине</t>
  </si>
  <si>
    <t>По индикации 15 кг на плате управления</t>
  </si>
  <si>
    <t>Двери кабины и шахты закрыты</t>
  </si>
  <si>
    <t>Закрыта станция управления</t>
  </si>
  <si>
    <t>Впонена пробная поезка кабины лифта на рабочей скорости</t>
  </si>
  <si>
    <t>Соблюдение требований инструкции по охране труда</t>
  </si>
  <si>
    <t>Работа выполняется в каске, защитных очках.</t>
  </si>
  <si>
    <t>Установлен зазор между ограничителем спадания и канатом от 2 до 5 мм, за каждое отклонение снимается 0,3 балла. Зазор измеряется по крайнему канату.</t>
  </si>
  <si>
    <t>Заполнить дефектную ведомость</t>
  </si>
  <si>
    <t>Проверить работу лифта от кнопки вызова или приказа</t>
  </si>
  <si>
    <t>Лифт отреагировал на вызов или приказ</t>
  </si>
  <si>
    <t xml:space="preserve">Перевести лифт в служебный режим </t>
  </si>
  <si>
    <t xml:space="preserve">Разрешена разрядка конденсаторов на вводном автомате. Производиться 3 линейных и 3 фазных измерения, за каждое отсутствие снимается 0,25 балла </t>
  </si>
  <si>
    <t>Убедиться что станция управления полностью обесточена.</t>
  </si>
  <si>
    <t>Вводное устройство отключено</t>
  </si>
  <si>
    <t>Сначала отключается вводной автомат в станции управления потом вводнове устройство. Стоя на диэлектрическом коврике, отвернув голову. В защитных очках и диэлектрических перчатках.</t>
  </si>
  <si>
    <t>Для установки выбрать пускатель</t>
  </si>
  <si>
    <t>Выбранный пускатель  исправен и соответствует типу применяемому в станции управления</t>
  </si>
  <si>
    <t>Проверка заземления станции управления</t>
  </si>
  <si>
    <t>Наличие заземления проверено мультиметром резьбовое соединение  затянуто</t>
  </si>
  <si>
    <t>Наличие заземления проверено мультиметром контакт резьбовое соединение  затянуто</t>
  </si>
  <si>
    <t>Установлен параметр включено автоматическое измерение проема</t>
  </si>
  <si>
    <t xml:space="preserve">Выполнена проверка параметра автоматического или ручного измерения проема </t>
  </si>
  <si>
    <t>Проверка надежности крепления проводов в клеммах автоматических выключателей</t>
  </si>
  <si>
    <t>Проверка надежности крепления проводов в клеммах магнитных пускателей</t>
  </si>
  <si>
    <t>Замок откидывается, Dt.T</t>
  </si>
  <si>
    <t>Выполнена замена 4 вкладышей противовеса</t>
  </si>
  <si>
    <t>Установлены вкладыши нужной толщины. За каждый не заменнёный владыш снимается 0,5 балла.</t>
  </si>
  <si>
    <t>Проверить и подтянуть крепеж 4 башмаков противовеса.</t>
  </si>
  <si>
    <t>Проверка и регулировка 4 торцевых зазоров после замены вкладышей.</t>
  </si>
  <si>
    <t>Выполнить проверку/регулировку защиты от спадания канатов 2 шт.</t>
  </si>
  <si>
    <t xml:space="preserve">В ведомости отображены все выполненные работы.  </t>
  </si>
  <si>
    <t xml:space="preserve">Кабина установлена в ТО верхнего этажа в режиме МП МС, остановка кабины произошла автоматически. </t>
  </si>
  <si>
    <t>Кабина автоматически движется вниз и вверх. После остановки кабины табло центрального контроллера выдало сообщение о успешной калибровке.</t>
  </si>
  <si>
    <t xml:space="preserve">При выполнении работ на противовесе отключена кнопка стоп в посте ревизии.  </t>
  </si>
  <si>
    <t>На каждом башмаке крепеж затянут, за каждый не затянутый крепёж на любом башмаке снимается 0,5 балла</t>
  </si>
  <si>
    <t>Крепеж, инструмент и материалы не упали в шахту. При движении на балке нет инструмента, крепежа и прочего. По окончании работ рабочее место убрано. За каждое замечание снимается 0,5 балла</t>
  </si>
  <si>
    <t>Ключевина отпирает замок, крепеж затянут. За каждое отклонение снимается 0,25</t>
  </si>
  <si>
    <t>Вилка контакта замка без заеданий входит в контакт. Замыкается электрическая цепь.</t>
  </si>
  <si>
    <t>При закрытых дверях микропереключатель нажат. Свободный ход лапки составляет 1,5-2 мм</t>
  </si>
  <si>
    <t>Зазор должен быть в пределах 3-8 мм. в верхней и нижней части створки. За каждое отклонение снимается 0,25</t>
  </si>
  <si>
    <t>Проверка и регулировка боковых зазоров между быстрой створкой  и порталом</t>
  </si>
  <si>
    <t>Зазор должен быть в пределах 2-5 мм в верхней и нижней части створки. За каждое отклонение снимается 0,25</t>
  </si>
  <si>
    <t>Проверка и регулировка торцевых зазоров между быстрой створкой и порталом</t>
  </si>
  <si>
    <t>Зазор должен быть в пределах 2-6 мм в верхней и нижней части створки. За каждое отклонение снимается 0,25</t>
  </si>
  <si>
    <t>Зазор должен быть в пределах 3-6 мм в верхней и нижней части створки. За каждое отклонение снимается 0,25</t>
  </si>
  <si>
    <t>Зазор должен быть 3...5 мм. За каждое отклонение снимается 0,25 балла</t>
  </si>
  <si>
    <t>Зазор должен быть 8…12 мм. За каждое отклонение снимается 0,25 балла</t>
  </si>
  <si>
    <t>Открытые двери свободно возвращаются в закрытое состояние: каретка упирается в резиновый упор, тросик связи не задевает за элементы двери и каретки. За каждое отклонение снимается 0,25 балла</t>
  </si>
  <si>
    <t>Выполнена проверка изоляции всех обмоток трансформатора мегомметром</t>
  </si>
  <si>
    <t>Установлен замок на рукоятку вводного устройства</t>
  </si>
  <si>
    <t xml:space="preserve">Проводится контрольный замер на участке цепи, находящимся под напряжением. </t>
  </si>
  <si>
    <t xml:space="preserve">Производится на вводном автомате перед осуществлением монтажных и демонтажных работ. </t>
  </si>
  <si>
    <t>Соблюдение технологии измерения сопротивления</t>
  </si>
  <si>
    <t xml:space="preserve">Измерение сопротивления производиться после проверки отсутствия напряжения, на измеряемом участке цепи. </t>
  </si>
  <si>
    <t>Во время работы инструмент не находится под ногами. По окончании работ рабочее место убрано. За каждое отклонение снимается 0,5 балла</t>
  </si>
  <si>
    <t>Указаны все результаты проверок и регулировок; сделаны выводы на соответствие.</t>
  </si>
  <si>
    <t>При выполнении работ по регулировке  автомат привода дверей был отключен.</t>
  </si>
  <si>
    <t>Открыты двери шахты на первом этаже</t>
  </si>
  <si>
    <t>Количество пассажиров, их самочувствие и, при необходимости, предложена медицинская помощь.</t>
  </si>
  <si>
    <t xml:space="preserve">Кабина установлена в зону точной остановки. </t>
  </si>
  <si>
    <t>В зоне точной отсановки,  выполнено открытие дверей лифта через станцию управления</t>
  </si>
  <si>
    <t>Выполнено закрытие дверей лифта через станцию управления</t>
  </si>
  <si>
    <t xml:space="preserve"> За каждый отсутствующий боковой зазор начисляется 0,25.</t>
  </si>
  <si>
    <t>Проверка  4 боковых  зазоров после замены вкладышей.</t>
  </si>
  <si>
    <t xml:space="preserve">Торцевой зазор должен быть от 2 до 6 мм, за каждое отклонение одного из зазоров   снимается 0,25 балла. </t>
  </si>
  <si>
    <t>За каждое не выявленное нарушение и не раскрытый пункт Инструкции снимается по 0,5 балла</t>
  </si>
  <si>
    <t>Выявлены все нарушения ОТ и ТБ при работе с ручным переносным электрифицированным инструментоми,  раскрыты соответствующие пункты требования Инструкции</t>
  </si>
  <si>
    <t>Выявлены все нарушения ОТ и ТБ при проведении слесарных работ, раскрыты соответствующие пункты требования Инструкции</t>
  </si>
  <si>
    <t>Выявлены все нарушения требований личной гигиены и производственной санитарии,  раскрыты соответствующие пункты требования Инструкции</t>
  </si>
  <si>
    <t>Выявлены все нарушения ОТ и ТБ при выполнении процедур запирания источников энергии,  раскрыты соответствующие пункты требования Инструкции</t>
  </si>
  <si>
    <t>Выявлены все нарушения ОТ и ТБ при выполнении процедур безопасного входа в приямок лифта,  раскрыты соответствующие пункты требования Инструкции</t>
  </si>
  <si>
    <t>Выявлены все нарушения ОТ и ТБ при выполнении процедур безопасного входа на крышу кабины лифта и выхода с крыши кабины лифта,  раскрыты соответствующие пункты требования Инструкции</t>
  </si>
  <si>
    <t xml:space="preserve">Итоговый (межрегиональный) этап Чемпионата по профессиональному мастерству «Профессионалы» </t>
  </si>
  <si>
    <r>
      <rPr>
        <u/>
        <sz val="12"/>
        <color theme="1"/>
        <rFont val="Times New Roman"/>
        <family val="1"/>
        <charset val="204"/>
      </rPr>
      <t xml:space="preserve">Примечание: </t>
    </r>
    <r>
      <rPr>
        <i/>
        <sz val="12"/>
        <color theme="1"/>
        <rFont val="Times New Roman"/>
        <family val="1"/>
        <charset val="204"/>
      </rPr>
      <t>Знания и умения по профессиональным задачам  указаны в таблице №1 КЗ</t>
    </r>
  </si>
  <si>
    <t>Вертикальный транспорт</t>
  </si>
  <si>
    <t>Контроль условий и требований охраны труда</t>
  </si>
  <si>
    <t>Составление Акта выявленных нарушений ОТ и ТБ при производстве работ</t>
  </si>
  <si>
    <t>Регулировка электронного оборудования лифта</t>
  </si>
  <si>
    <t>Техническое обслуживание механического оборудования лифта</t>
  </si>
  <si>
    <t>Диагностика и устранение неисправностей лифтового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</si>
</sst>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11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4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12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4" fillId="4" borderId="0" xfId="0" applyFont="1" applyFill="1" applyAlignment="1">
      <alignment wrapText="1"/>
    </xf>
    <xf numFmtId="2" fontId="14" fillId="4" borderId="0" xfId="0" applyNumberFormat="1" applyFont="1" applyFill="1"/>
    <xf numFmtId="0" fontId="8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/>
    <xf numFmtId="0" fontId="13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wrapText="1"/>
    </xf>
    <xf numFmtId="0" fontId="7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2" fontId="13" fillId="2" borderId="5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quotePrefix="1" applyFont="1" applyBorder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/>
    <xf numFmtId="0" fontId="0" fillId="0" borderId="0" xfId="0" applyFill="1"/>
    <xf numFmtId="0" fontId="13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0" fontId="13" fillId="5" borderId="4" xfId="0" applyFont="1" applyFill="1" applyBorder="1" applyAlignment="1">
      <alignment vertical="center" wrapText="1"/>
    </xf>
    <xf numFmtId="2" fontId="13" fillId="5" borderId="5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left" vertical="center"/>
    </xf>
    <xf numFmtId="2" fontId="13" fillId="5" borderId="5" xfId="0" applyNumberFormat="1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13" fillId="5" borderId="0" xfId="0" applyFont="1" applyFill="1"/>
    <xf numFmtId="2" fontId="13" fillId="5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6"/>
  <sheetViews>
    <sheetView view="pageBreakPreview" zoomScale="90" zoomScaleNormal="76" zoomScaleSheetLayoutView="90" workbookViewId="0">
      <selection activeCell="D203" sqref="D20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  <col min="10" max="24" width="0" hidden="1" customWidth="1"/>
  </cols>
  <sheetData>
    <row r="1" spans="1:24" ht="54" customHeight="1" x14ac:dyDescent="0.25">
      <c r="B1" s="2" t="s">
        <v>10</v>
      </c>
      <c r="D1" s="9" t="s">
        <v>289</v>
      </c>
      <c r="E1" s="7"/>
    </row>
    <row r="2" spans="1:24" x14ac:dyDescent="0.25">
      <c r="B2" s="2" t="s">
        <v>12</v>
      </c>
      <c r="D2" s="8" t="s">
        <v>291</v>
      </c>
      <c r="E2" s="7"/>
    </row>
    <row r="4" spans="1:24" s="5" customFormat="1" ht="33.950000000000003" customHeight="1" x14ac:dyDescent="0.25">
      <c r="A4" s="33" t="s">
        <v>1</v>
      </c>
      <c r="B4" s="33" t="s">
        <v>17</v>
      </c>
      <c r="C4" s="33" t="s">
        <v>2</v>
      </c>
      <c r="D4" s="33" t="s">
        <v>4</v>
      </c>
      <c r="E4" s="33" t="s">
        <v>6</v>
      </c>
      <c r="F4" s="33" t="s">
        <v>3</v>
      </c>
      <c r="G4" s="33" t="s">
        <v>11</v>
      </c>
      <c r="H4" s="33" t="s">
        <v>14</v>
      </c>
      <c r="I4" s="33" t="s">
        <v>7</v>
      </c>
      <c r="K4"/>
    </row>
    <row r="5" spans="1:24" x14ac:dyDescent="0.25">
      <c r="A5" s="34"/>
      <c r="B5" s="35"/>
      <c r="C5" s="36"/>
      <c r="D5" s="37"/>
      <c r="E5" s="36"/>
      <c r="F5" s="37"/>
      <c r="G5" s="37"/>
      <c r="H5" s="35"/>
      <c r="I5" s="35"/>
    </row>
    <row r="6" spans="1:24" s="6" customFormat="1" ht="18.75" x14ac:dyDescent="0.3">
      <c r="A6" s="66" t="s">
        <v>0</v>
      </c>
      <c r="B6" s="67" t="s">
        <v>36</v>
      </c>
      <c r="C6" s="68"/>
      <c r="D6" s="69"/>
      <c r="E6" s="68"/>
      <c r="F6" s="69"/>
      <c r="G6" s="69"/>
      <c r="H6" s="67"/>
      <c r="I6" s="75">
        <f>SUM(I7:I38)</f>
        <v>9</v>
      </c>
      <c r="K6"/>
      <c r="L6" s="10">
        <f>SUM(L7:L11)</f>
        <v>82</v>
      </c>
      <c r="M6" s="11" t="s">
        <v>0</v>
      </c>
      <c r="N6" s="12" t="s">
        <v>8</v>
      </c>
      <c r="O6" s="12" t="s">
        <v>9</v>
      </c>
      <c r="P6" s="12" t="s">
        <v>15</v>
      </c>
      <c r="Q6" s="12" t="s">
        <v>29</v>
      </c>
      <c r="R6" s="13" t="s">
        <v>81</v>
      </c>
    </row>
    <row r="7" spans="1:24" s="41" customFormat="1" x14ac:dyDescent="0.25">
      <c r="A7" s="54">
        <v>1</v>
      </c>
      <c r="B7" s="64" t="s">
        <v>30</v>
      </c>
      <c r="C7" s="64"/>
      <c r="D7" s="65"/>
      <c r="E7" s="64"/>
      <c r="F7" s="64"/>
      <c r="G7" s="64"/>
      <c r="H7" s="64"/>
      <c r="I7" s="64"/>
      <c r="K7" s="41">
        <v>1</v>
      </c>
      <c r="L7" s="42">
        <f>SUMIF(H8:H223,1,I8:I223)</f>
        <v>14</v>
      </c>
      <c r="M7" s="43">
        <f>SUMIF(H8:H38,1,I8:I38)</f>
        <v>1.2</v>
      </c>
      <c r="N7" s="44">
        <f>SUMIF(H78:H117,1,I78:I117)</f>
        <v>3.1</v>
      </c>
      <c r="O7" s="44">
        <f>SUMIF(H40:H76,1,I40:I76)</f>
        <v>2.4</v>
      </c>
      <c r="P7" s="44">
        <f>SUMIF(H119:H158,1,I119:I158)</f>
        <v>2.5</v>
      </c>
      <c r="Q7" s="44">
        <f>SUMIF(H161:H201,1,I161:I201)</f>
        <v>0.8</v>
      </c>
      <c r="R7" s="45">
        <f>SUMIF(H203:H223,1,I203:I223)</f>
        <v>3</v>
      </c>
      <c r="T7" s="41">
        <v>1</v>
      </c>
      <c r="U7" s="41">
        <v>2</v>
      </c>
      <c r="V7" s="41">
        <v>3</v>
      </c>
      <c r="W7" s="41">
        <v>4</v>
      </c>
      <c r="X7" s="41">
        <v>5</v>
      </c>
    </row>
    <row r="8" spans="1:24" s="41" customFormat="1" ht="31.5" x14ac:dyDescent="0.25">
      <c r="A8" s="19"/>
      <c r="B8" s="40"/>
      <c r="C8" s="26" t="s">
        <v>5</v>
      </c>
      <c r="D8" s="20" t="s">
        <v>18</v>
      </c>
      <c r="E8" s="26"/>
      <c r="F8" s="20" t="s">
        <v>33</v>
      </c>
      <c r="G8" s="26" t="s">
        <v>94</v>
      </c>
      <c r="H8" s="26">
        <v>5</v>
      </c>
      <c r="I8" s="76">
        <v>0.3</v>
      </c>
      <c r="K8" s="41">
        <v>2</v>
      </c>
      <c r="L8" s="42">
        <f>SUMIF(H8:H224,2,I8:I224)</f>
        <v>16</v>
      </c>
      <c r="M8" s="43">
        <f>SUMIF(H8:H38,2,I8:I38)</f>
        <v>2.6999999999999997</v>
      </c>
      <c r="N8" s="44">
        <f>SUMIF(H78:H117,2,I78:I117)</f>
        <v>4.9000000000000004</v>
      </c>
      <c r="O8" s="44">
        <f>SUMIF(H40:H76,2,I40:I76)</f>
        <v>6</v>
      </c>
      <c r="P8" s="44">
        <f>SUMIF(H119:H158,2,I119:I158)</f>
        <v>0.4</v>
      </c>
      <c r="Q8" s="44">
        <f>SUMIF(H161:H201,2,I161:I201)</f>
        <v>0</v>
      </c>
      <c r="R8" s="45">
        <f>SUMIF(H203:H223,2,I203:I223)</f>
        <v>2</v>
      </c>
      <c r="X8" s="83">
        <f>I8</f>
        <v>0.3</v>
      </c>
    </row>
    <row r="9" spans="1:24" s="41" customFormat="1" x14ac:dyDescent="0.25">
      <c r="A9" s="19"/>
      <c r="B9" s="40"/>
      <c r="C9" s="26" t="s">
        <v>5</v>
      </c>
      <c r="D9" s="20" t="s">
        <v>19</v>
      </c>
      <c r="E9" s="26"/>
      <c r="F9" s="20"/>
      <c r="G9" s="26" t="s">
        <v>94</v>
      </c>
      <c r="H9" s="26">
        <v>5</v>
      </c>
      <c r="I9" s="76">
        <v>0.25</v>
      </c>
      <c r="K9" s="41">
        <v>3</v>
      </c>
      <c r="L9" s="42">
        <f>SUMIF(H8:H225,3,I8:I225)</f>
        <v>16</v>
      </c>
      <c r="M9" s="43">
        <f>SUMIF(H8:H38,3,I8:I38)</f>
        <v>2.7</v>
      </c>
      <c r="N9" s="44">
        <f>SUMIF(H78:H117,3,I78:I117)</f>
        <v>0</v>
      </c>
      <c r="O9" s="44">
        <f>SUMIF(H40:H76,3,I40:I76)</f>
        <v>0.4</v>
      </c>
      <c r="P9" s="44">
        <f>SUMIF(H119:H158,3,I119:I158)</f>
        <v>4.7</v>
      </c>
      <c r="Q9" s="44">
        <f>SUMIF(H161:H201,3,I161:I201)</f>
        <v>5.2</v>
      </c>
      <c r="R9" s="45">
        <f>SUMIF(H203:H223,3,I203:I223)</f>
        <v>3</v>
      </c>
      <c r="X9" s="83">
        <f t="shared" ref="X9:X10" si="0">I9</f>
        <v>0.25</v>
      </c>
    </row>
    <row r="10" spans="1:24" s="41" customFormat="1" ht="47.25" x14ac:dyDescent="0.25">
      <c r="A10" s="19"/>
      <c r="B10" s="40"/>
      <c r="C10" s="26" t="s">
        <v>5</v>
      </c>
      <c r="D10" s="20" t="s">
        <v>21</v>
      </c>
      <c r="E10" s="26"/>
      <c r="F10" s="20"/>
      <c r="G10" s="26" t="s">
        <v>94</v>
      </c>
      <c r="H10" s="26">
        <v>5</v>
      </c>
      <c r="I10" s="76">
        <v>0.3</v>
      </c>
      <c r="K10" s="41">
        <v>4</v>
      </c>
      <c r="L10" s="42">
        <f>SUMIF(H8:H226,4,I8:I226)</f>
        <v>36</v>
      </c>
      <c r="M10" s="43">
        <f>SUMIF(H8:H38,4,I7:I38)</f>
        <v>0.75</v>
      </c>
      <c r="N10" s="44">
        <f>SUMIF(H78:H117,4,I78:I117)</f>
        <v>9.4</v>
      </c>
      <c r="O10" s="44">
        <f>SUMIF(H40:H76,4,I40:I76)</f>
        <v>8.6</v>
      </c>
      <c r="P10" s="44">
        <f>SUMIF(H119:H158,4,I119:I158)</f>
        <v>5.3000000000000007</v>
      </c>
      <c r="Q10" s="44">
        <f>SUMIF(H161:H201,4,I161:I201)</f>
        <v>9.6999999999999993</v>
      </c>
      <c r="R10" s="45">
        <f>SUMIF(H203:H223,4,I203:I223)</f>
        <v>2</v>
      </c>
      <c r="X10" s="83">
        <f t="shared" si="0"/>
        <v>0.3</v>
      </c>
    </row>
    <row r="11" spans="1:24" s="41" customFormat="1" ht="31.5" x14ac:dyDescent="0.25">
      <c r="A11" s="19"/>
      <c r="B11" s="40"/>
      <c r="C11" s="26" t="s">
        <v>5</v>
      </c>
      <c r="D11" s="20" t="s">
        <v>20</v>
      </c>
      <c r="E11" s="26"/>
      <c r="F11" s="20" t="s">
        <v>201</v>
      </c>
      <c r="G11" s="26" t="s">
        <v>94</v>
      </c>
      <c r="H11" s="26">
        <v>3</v>
      </c>
      <c r="I11" s="76">
        <v>0.3</v>
      </c>
      <c r="L11" s="42"/>
      <c r="M11" s="43"/>
      <c r="N11" s="44"/>
      <c r="O11" s="44"/>
      <c r="P11" s="44"/>
      <c r="Q11" s="44"/>
      <c r="R11" s="45"/>
      <c r="V11" s="83">
        <f>I11</f>
        <v>0.3</v>
      </c>
    </row>
    <row r="12" spans="1:24" s="41" customFormat="1" ht="31.5" x14ac:dyDescent="0.25">
      <c r="A12" s="19"/>
      <c r="B12" s="40"/>
      <c r="C12" s="26" t="s">
        <v>5</v>
      </c>
      <c r="D12" s="20" t="s">
        <v>166</v>
      </c>
      <c r="E12" s="26"/>
      <c r="F12" s="20" t="s">
        <v>202</v>
      </c>
      <c r="G12" s="26" t="s">
        <v>94</v>
      </c>
      <c r="H12" s="26">
        <v>2</v>
      </c>
      <c r="I12" s="76">
        <v>0.5</v>
      </c>
      <c r="L12" s="44"/>
      <c r="M12" s="46"/>
      <c r="N12" s="47"/>
      <c r="O12" s="47"/>
      <c r="P12" s="47"/>
      <c r="Q12" s="47"/>
      <c r="R12" s="47"/>
      <c r="U12" s="83">
        <f>I12</f>
        <v>0.5</v>
      </c>
    </row>
    <row r="13" spans="1:24" s="41" customFormat="1" ht="31.5" x14ac:dyDescent="0.25">
      <c r="A13" s="19"/>
      <c r="B13" s="40"/>
      <c r="C13" s="26" t="s">
        <v>5</v>
      </c>
      <c r="D13" s="20" t="s">
        <v>200</v>
      </c>
      <c r="E13" s="26"/>
      <c r="F13" s="20"/>
      <c r="G13" s="26" t="s">
        <v>94</v>
      </c>
      <c r="H13" s="26">
        <v>1</v>
      </c>
      <c r="I13" s="76">
        <v>0.2</v>
      </c>
      <c r="L13" s="44"/>
      <c r="M13" s="46"/>
      <c r="N13" s="47"/>
      <c r="O13" s="47"/>
      <c r="P13" s="47"/>
      <c r="Q13" s="47"/>
      <c r="R13" s="47"/>
      <c r="T13" s="83">
        <f>I13</f>
        <v>0.2</v>
      </c>
    </row>
    <row r="14" spans="1:24" s="41" customFormat="1" ht="31.5" x14ac:dyDescent="0.25">
      <c r="A14" s="19"/>
      <c r="B14" s="40"/>
      <c r="C14" s="19" t="s">
        <v>5</v>
      </c>
      <c r="D14" s="20" t="s">
        <v>206</v>
      </c>
      <c r="E14" s="26"/>
      <c r="F14" s="20" t="s">
        <v>207</v>
      </c>
      <c r="G14" s="26" t="s">
        <v>94</v>
      </c>
      <c r="H14" s="26">
        <v>3</v>
      </c>
      <c r="I14" s="76">
        <v>0.25</v>
      </c>
      <c r="L14" s="44"/>
      <c r="M14" s="46"/>
      <c r="N14" s="47"/>
      <c r="O14" s="47"/>
      <c r="P14" s="47"/>
      <c r="Q14" s="47"/>
      <c r="R14" s="47"/>
      <c r="V14" s="83">
        <f>I14</f>
        <v>0.25</v>
      </c>
    </row>
    <row r="15" spans="1:24" s="41" customFormat="1" ht="31.5" x14ac:dyDescent="0.25">
      <c r="A15" s="19"/>
      <c r="B15" s="40"/>
      <c r="C15" s="19" t="s">
        <v>5</v>
      </c>
      <c r="D15" s="20" t="s">
        <v>203</v>
      </c>
      <c r="E15" s="26"/>
      <c r="F15" s="20" t="s">
        <v>274</v>
      </c>
      <c r="G15" s="26" t="s">
        <v>94</v>
      </c>
      <c r="H15" s="26">
        <v>3</v>
      </c>
      <c r="I15" s="76">
        <v>0.25</v>
      </c>
      <c r="M15" s="48">
        <f t="shared" ref="M15:R15" si="1">SUM(M7:M11)</f>
        <v>7.35</v>
      </c>
      <c r="N15" s="49">
        <f t="shared" si="1"/>
        <v>17.399999999999999</v>
      </c>
      <c r="O15" s="49">
        <f t="shared" si="1"/>
        <v>17.399999999999999</v>
      </c>
      <c r="P15" s="49">
        <f t="shared" si="1"/>
        <v>12.9</v>
      </c>
      <c r="Q15" s="49">
        <f t="shared" si="1"/>
        <v>15.7</v>
      </c>
      <c r="R15" s="49">
        <f t="shared" si="1"/>
        <v>10</v>
      </c>
      <c r="S15" s="50">
        <f>SUM(M15:R15)</f>
        <v>80.75</v>
      </c>
      <c r="V15" s="83">
        <f t="shared" ref="V15:V17" si="2">I15</f>
        <v>0.25</v>
      </c>
    </row>
    <row r="16" spans="1:24" s="41" customFormat="1" ht="31.5" x14ac:dyDescent="0.25">
      <c r="A16" s="19"/>
      <c r="B16" s="40"/>
      <c r="C16" s="19" t="s">
        <v>5</v>
      </c>
      <c r="D16" s="20" t="s">
        <v>204</v>
      </c>
      <c r="E16" s="26"/>
      <c r="F16" s="20" t="s">
        <v>274</v>
      </c>
      <c r="G16" s="26" t="s">
        <v>94</v>
      </c>
      <c r="H16" s="26">
        <v>3</v>
      </c>
      <c r="I16" s="76">
        <v>0.25</v>
      </c>
      <c r="M16" s="44"/>
      <c r="N16" s="44"/>
      <c r="O16" s="44"/>
      <c r="P16" s="44"/>
      <c r="Q16" s="44"/>
      <c r="R16" s="44"/>
      <c r="S16" s="44"/>
      <c r="V16" s="83">
        <f t="shared" si="2"/>
        <v>0.25</v>
      </c>
    </row>
    <row r="17" spans="1:23" s="41" customFormat="1" ht="47.25" x14ac:dyDescent="0.25">
      <c r="A17" s="19"/>
      <c r="B17" s="40"/>
      <c r="C17" s="19" t="s">
        <v>5</v>
      </c>
      <c r="D17" s="20" t="s">
        <v>205</v>
      </c>
      <c r="E17" s="26"/>
      <c r="F17" s="20"/>
      <c r="G17" s="26" t="s">
        <v>94</v>
      </c>
      <c r="H17" s="26">
        <v>3</v>
      </c>
      <c r="I17" s="76">
        <v>0.3</v>
      </c>
      <c r="M17" s="44"/>
      <c r="N17" s="44"/>
      <c r="O17" s="44"/>
      <c r="P17" s="44"/>
      <c r="Q17" s="44"/>
      <c r="R17" s="44"/>
      <c r="S17" s="44"/>
      <c r="V17" s="83">
        <f t="shared" si="2"/>
        <v>0.3</v>
      </c>
    </row>
    <row r="18" spans="1:23" s="41" customFormat="1" ht="31.5" x14ac:dyDescent="0.25">
      <c r="A18" s="19"/>
      <c r="B18" s="40"/>
      <c r="C18" s="19" t="s">
        <v>5</v>
      </c>
      <c r="D18" s="20" t="s">
        <v>208</v>
      </c>
      <c r="E18" s="26"/>
      <c r="F18" s="20"/>
      <c r="G18" s="26" t="s">
        <v>94</v>
      </c>
      <c r="H18" s="26">
        <v>1</v>
      </c>
      <c r="I18" s="76">
        <v>0.25</v>
      </c>
      <c r="M18" s="44"/>
      <c r="N18" s="44"/>
      <c r="O18" s="44"/>
      <c r="P18" s="44"/>
      <c r="Q18" s="44"/>
      <c r="R18" s="44"/>
      <c r="S18" s="44"/>
      <c r="T18" s="83">
        <f>I18</f>
        <v>0.25</v>
      </c>
    </row>
    <row r="19" spans="1:23" s="41" customFormat="1" ht="47.25" x14ac:dyDescent="0.25">
      <c r="A19" s="19"/>
      <c r="B19" s="40"/>
      <c r="C19" s="19" t="s">
        <v>5</v>
      </c>
      <c r="D19" s="20" t="s">
        <v>22</v>
      </c>
      <c r="E19" s="26"/>
      <c r="F19" s="20" t="s">
        <v>275</v>
      </c>
      <c r="G19" s="26" t="s">
        <v>94</v>
      </c>
      <c r="H19" s="26">
        <v>1</v>
      </c>
      <c r="I19" s="76">
        <v>0.25</v>
      </c>
      <c r="T19" s="83">
        <f>I19</f>
        <v>0.25</v>
      </c>
    </row>
    <row r="20" spans="1:23" s="41" customFormat="1" ht="31.5" x14ac:dyDescent="0.25">
      <c r="A20" s="19"/>
      <c r="B20" s="40"/>
      <c r="C20" s="19" t="s">
        <v>5</v>
      </c>
      <c r="D20" s="20" t="s">
        <v>210</v>
      </c>
      <c r="E20" s="26"/>
      <c r="F20" s="20"/>
      <c r="G20" s="26" t="s">
        <v>94</v>
      </c>
      <c r="H20" s="26">
        <v>3</v>
      </c>
      <c r="I20" s="76">
        <v>0.25</v>
      </c>
      <c r="V20" s="83">
        <f>I20</f>
        <v>0.25</v>
      </c>
    </row>
    <row r="21" spans="1:23" s="41" customFormat="1" ht="63" x14ac:dyDescent="0.25">
      <c r="A21" s="19"/>
      <c r="B21" s="40"/>
      <c r="C21" s="51" t="s">
        <v>5</v>
      </c>
      <c r="D21" s="20" t="s">
        <v>23</v>
      </c>
      <c r="E21" s="57"/>
      <c r="F21" s="20" t="s">
        <v>209</v>
      </c>
      <c r="G21" s="26" t="s">
        <v>94</v>
      </c>
      <c r="H21" s="26">
        <v>2</v>
      </c>
      <c r="I21" s="76">
        <v>0.5</v>
      </c>
      <c r="U21" s="83">
        <f>I21</f>
        <v>0.5</v>
      </c>
    </row>
    <row r="22" spans="1:23" s="41" customFormat="1" ht="47.25" x14ac:dyDescent="0.25">
      <c r="A22" s="19"/>
      <c r="B22" s="40"/>
      <c r="C22" s="19" t="s">
        <v>5</v>
      </c>
      <c r="D22" s="20" t="s">
        <v>211</v>
      </c>
      <c r="E22" s="26"/>
      <c r="F22" s="20"/>
      <c r="G22" s="26" t="s">
        <v>94</v>
      </c>
      <c r="H22" s="26">
        <v>3</v>
      </c>
      <c r="I22" s="76">
        <v>0.3</v>
      </c>
      <c r="V22" s="83">
        <f>I22</f>
        <v>0.3</v>
      </c>
    </row>
    <row r="23" spans="1:23" s="41" customFormat="1" x14ac:dyDescent="0.25">
      <c r="A23" s="19">
        <v>2</v>
      </c>
      <c r="B23" s="40" t="s">
        <v>82</v>
      </c>
      <c r="C23" s="19"/>
      <c r="D23" s="20"/>
      <c r="E23" s="26"/>
      <c r="F23" s="20"/>
      <c r="G23" s="26"/>
      <c r="H23" s="26"/>
      <c r="I23" s="76"/>
    </row>
    <row r="24" spans="1:23" s="41" customFormat="1" ht="31.5" x14ac:dyDescent="0.25">
      <c r="A24" s="19"/>
      <c r="B24" s="40"/>
      <c r="C24" s="19" t="s">
        <v>5</v>
      </c>
      <c r="D24" s="20" t="s">
        <v>212</v>
      </c>
      <c r="E24" s="26"/>
      <c r="F24" s="20"/>
      <c r="G24" s="26" t="s">
        <v>94</v>
      </c>
      <c r="H24" s="26">
        <v>2</v>
      </c>
      <c r="I24" s="76">
        <v>0.3</v>
      </c>
      <c r="U24" s="83">
        <f>I24</f>
        <v>0.3</v>
      </c>
    </row>
    <row r="25" spans="1:23" s="41" customFormat="1" ht="47.25" x14ac:dyDescent="0.25">
      <c r="A25" s="19"/>
      <c r="B25" s="40"/>
      <c r="C25" s="19" t="s">
        <v>5</v>
      </c>
      <c r="D25" s="20" t="s">
        <v>199</v>
      </c>
      <c r="E25" s="26"/>
      <c r="F25" s="20"/>
      <c r="G25" s="26" t="s">
        <v>94</v>
      </c>
      <c r="H25" s="26">
        <v>2</v>
      </c>
      <c r="I25" s="76">
        <v>0.3</v>
      </c>
      <c r="U25" s="83">
        <f t="shared" ref="U25:U26" si="3">I25</f>
        <v>0.3</v>
      </c>
    </row>
    <row r="26" spans="1:23" s="41" customFormat="1" ht="47.25" x14ac:dyDescent="0.25">
      <c r="A26" s="19"/>
      <c r="B26" s="40"/>
      <c r="C26" s="19" t="s">
        <v>5</v>
      </c>
      <c r="D26" s="20" t="s">
        <v>213</v>
      </c>
      <c r="E26" s="57"/>
      <c r="F26" s="20" t="s">
        <v>276</v>
      </c>
      <c r="G26" s="26" t="s">
        <v>94</v>
      </c>
      <c r="H26" s="26">
        <v>2</v>
      </c>
      <c r="I26" s="76">
        <v>0.5</v>
      </c>
      <c r="U26" s="83">
        <f t="shared" si="3"/>
        <v>0.5</v>
      </c>
    </row>
    <row r="27" spans="1:23" s="41" customFormat="1" ht="47.25" x14ac:dyDescent="0.25">
      <c r="A27" s="19"/>
      <c r="B27" s="40"/>
      <c r="C27" s="19" t="s">
        <v>5</v>
      </c>
      <c r="D27" s="20" t="s">
        <v>214</v>
      </c>
      <c r="E27" s="26"/>
      <c r="F27" s="20" t="s">
        <v>277</v>
      </c>
      <c r="G27" s="26" t="s">
        <v>94</v>
      </c>
      <c r="H27" s="26">
        <v>4</v>
      </c>
      <c r="I27" s="76">
        <v>0.5</v>
      </c>
      <c r="W27" s="83">
        <f>I27</f>
        <v>0.5</v>
      </c>
    </row>
    <row r="28" spans="1:23" s="41" customFormat="1" ht="47.25" x14ac:dyDescent="0.25">
      <c r="A28" s="19"/>
      <c r="B28" s="40"/>
      <c r="C28" s="19" t="s">
        <v>5</v>
      </c>
      <c r="D28" s="20" t="s">
        <v>215</v>
      </c>
      <c r="E28" s="26"/>
      <c r="F28" s="20"/>
      <c r="G28" s="26" t="s">
        <v>94</v>
      </c>
      <c r="H28" s="26">
        <v>3</v>
      </c>
      <c r="I28" s="76">
        <v>0.3</v>
      </c>
      <c r="V28" s="83">
        <f>I28</f>
        <v>0.3</v>
      </c>
    </row>
    <row r="29" spans="1:23" s="41" customFormat="1" ht="31.5" x14ac:dyDescent="0.25">
      <c r="A29" s="19"/>
      <c r="B29" s="40"/>
      <c r="C29" s="19" t="s">
        <v>5</v>
      </c>
      <c r="D29" s="20" t="s">
        <v>216</v>
      </c>
      <c r="E29" s="58"/>
      <c r="F29" s="20" t="s">
        <v>217</v>
      </c>
      <c r="G29" s="26" t="s">
        <v>94</v>
      </c>
      <c r="H29" s="26">
        <v>3</v>
      </c>
      <c r="I29" s="76">
        <v>0.25</v>
      </c>
      <c r="V29" s="83">
        <f>I29</f>
        <v>0.25</v>
      </c>
    </row>
    <row r="30" spans="1:23" s="41" customFormat="1" ht="31.5" x14ac:dyDescent="0.25">
      <c r="A30" s="19"/>
      <c r="B30" s="40"/>
      <c r="C30" s="19" t="s">
        <v>5</v>
      </c>
      <c r="D30" s="20" t="s">
        <v>218</v>
      </c>
      <c r="E30" s="26"/>
      <c r="F30" s="20" t="s">
        <v>278</v>
      </c>
      <c r="G30" s="26" t="s">
        <v>94</v>
      </c>
      <c r="H30" s="26">
        <v>4</v>
      </c>
      <c r="I30" s="76">
        <v>0.5</v>
      </c>
      <c r="W30" s="83">
        <f>I30</f>
        <v>0.5</v>
      </c>
    </row>
    <row r="31" spans="1:23" s="41" customFormat="1" x14ac:dyDescent="0.25">
      <c r="A31" s="19"/>
      <c r="B31" s="40"/>
      <c r="C31" s="19" t="s">
        <v>5</v>
      </c>
      <c r="D31" s="20" t="s">
        <v>25</v>
      </c>
      <c r="E31" s="57"/>
      <c r="F31" s="20"/>
      <c r="G31" s="26" t="s">
        <v>94</v>
      </c>
      <c r="H31" s="26">
        <v>2</v>
      </c>
      <c r="I31" s="76">
        <v>0.3</v>
      </c>
      <c r="U31" s="83">
        <f>I31</f>
        <v>0.3</v>
      </c>
    </row>
    <row r="32" spans="1:23" s="41" customFormat="1" x14ac:dyDescent="0.25">
      <c r="A32" s="19">
        <v>3</v>
      </c>
      <c r="B32" s="40" t="s">
        <v>31</v>
      </c>
      <c r="C32" s="19"/>
      <c r="D32" s="20"/>
      <c r="E32" s="26"/>
      <c r="F32" s="20"/>
      <c r="G32" s="26"/>
      <c r="H32" s="26"/>
      <c r="I32" s="76"/>
    </row>
    <row r="33" spans="1:24" s="41" customFormat="1" ht="31.5" x14ac:dyDescent="0.25">
      <c r="A33" s="19"/>
      <c r="B33" s="40"/>
      <c r="C33" s="19" t="s">
        <v>5</v>
      </c>
      <c r="D33" s="20" t="s">
        <v>220</v>
      </c>
      <c r="E33" s="26"/>
      <c r="F33" s="20"/>
      <c r="G33" s="26" t="s">
        <v>94</v>
      </c>
      <c r="H33" s="26">
        <v>2</v>
      </c>
      <c r="I33" s="76">
        <v>0.3</v>
      </c>
      <c r="U33" s="83">
        <f>I33</f>
        <v>0.3</v>
      </c>
    </row>
    <row r="34" spans="1:24" s="41" customFormat="1" ht="31.5" x14ac:dyDescent="0.25">
      <c r="A34" s="19"/>
      <c r="B34" s="40"/>
      <c r="C34" s="26" t="s">
        <v>5</v>
      </c>
      <c r="D34" s="20" t="s">
        <v>219</v>
      </c>
      <c r="E34" s="26"/>
      <c r="F34" s="20" t="s">
        <v>207</v>
      </c>
      <c r="G34" s="26" t="s">
        <v>94</v>
      </c>
      <c r="H34" s="26">
        <v>3</v>
      </c>
      <c r="I34" s="76">
        <v>0.25</v>
      </c>
      <c r="V34" s="83">
        <f>I34</f>
        <v>0.25</v>
      </c>
    </row>
    <row r="35" spans="1:24" s="41" customFormat="1" ht="47.25" x14ac:dyDescent="0.25">
      <c r="A35" s="19"/>
      <c r="B35" s="40"/>
      <c r="C35" s="26" t="s">
        <v>5</v>
      </c>
      <c r="D35" s="20" t="s">
        <v>27</v>
      </c>
      <c r="E35" s="26"/>
      <c r="F35" s="20"/>
      <c r="G35" s="26" t="s">
        <v>94</v>
      </c>
      <c r="H35" s="26">
        <v>5</v>
      </c>
      <c r="I35" s="76">
        <v>0.25</v>
      </c>
      <c r="X35" s="83">
        <f>I35</f>
        <v>0.25</v>
      </c>
    </row>
    <row r="36" spans="1:24" s="41" customFormat="1" ht="31.5" x14ac:dyDescent="0.25">
      <c r="A36" s="19"/>
      <c r="B36" s="40"/>
      <c r="C36" s="26" t="s">
        <v>5</v>
      </c>
      <c r="D36" s="20" t="s">
        <v>18</v>
      </c>
      <c r="E36" s="26"/>
      <c r="F36" s="20" t="s">
        <v>35</v>
      </c>
      <c r="G36" s="26" t="s">
        <v>94</v>
      </c>
      <c r="H36" s="26">
        <v>5</v>
      </c>
      <c r="I36" s="76">
        <v>0.3</v>
      </c>
      <c r="X36" s="83">
        <f>I36</f>
        <v>0.3</v>
      </c>
    </row>
    <row r="37" spans="1:24" s="41" customFormat="1" x14ac:dyDescent="0.25">
      <c r="A37" s="19">
        <v>4</v>
      </c>
      <c r="B37" s="40" t="s">
        <v>32</v>
      </c>
      <c r="C37" s="26"/>
      <c r="D37" s="20"/>
      <c r="E37" s="26"/>
      <c r="F37" s="20"/>
      <c r="G37" s="26"/>
      <c r="H37" s="26"/>
      <c r="I37" s="76"/>
    </row>
    <row r="38" spans="1:24" s="41" customFormat="1" ht="31.5" x14ac:dyDescent="0.25">
      <c r="A38" s="19"/>
      <c r="B38" s="40"/>
      <c r="C38" s="26" t="s">
        <v>5</v>
      </c>
      <c r="D38" s="20" t="s">
        <v>221</v>
      </c>
      <c r="E38" s="26"/>
      <c r="F38" s="20" t="s">
        <v>222</v>
      </c>
      <c r="G38" s="26" t="s">
        <v>94</v>
      </c>
      <c r="H38" s="26">
        <v>1</v>
      </c>
      <c r="I38" s="76">
        <v>0.5</v>
      </c>
      <c r="T38" s="83">
        <f>I38</f>
        <v>0.5</v>
      </c>
    </row>
    <row r="39" spans="1:24" s="52" customFormat="1" ht="18.75" x14ac:dyDescent="0.25">
      <c r="A39" s="99" t="s">
        <v>8</v>
      </c>
      <c r="B39" s="100" t="s">
        <v>295</v>
      </c>
      <c r="C39" s="99"/>
      <c r="D39" s="101"/>
      <c r="E39" s="99"/>
      <c r="F39" s="101"/>
      <c r="G39" s="101"/>
      <c r="H39" s="101"/>
      <c r="I39" s="102">
        <f>SUM(I40:I76)</f>
        <v>19</v>
      </c>
      <c r="T39" s="52">
        <f>SUM(T8:T38)</f>
        <v>1.2</v>
      </c>
      <c r="U39" s="52">
        <f t="shared" ref="U39:X39" si="4">SUM(U8:U38)</f>
        <v>2.6999999999999997</v>
      </c>
      <c r="V39" s="52">
        <f t="shared" si="4"/>
        <v>2.7</v>
      </c>
      <c r="W39" s="52">
        <f t="shared" si="4"/>
        <v>1</v>
      </c>
      <c r="X39" s="52">
        <f t="shared" si="4"/>
        <v>1.4000000000000001</v>
      </c>
    </row>
    <row r="40" spans="1:24" s="41" customFormat="1" x14ac:dyDescent="0.25">
      <c r="A40" s="14">
        <v>1</v>
      </c>
      <c r="B40" s="16" t="s">
        <v>30</v>
      </c>
      <c r="C40" s="25"/>
      <c r="D40" s="59"/>
      <c r="E40" s="59"/>
      <c r="F40" s="59"/>
      <c r="G40" s="59"/>
      <c r="H40" s="59"/>
      <c r="I40" s="59"/>
      <c r="T40" s="41">
        <v>1</v>
      </c>
      <c r="U40" s="41">
        <v>2</v>
      </c>
      <c r="V40" s="41">
        <v>3</v>
      </c>
      <c r="W40" s="41">
        <v>4</v>
      </c>
      <c r="X40" s="41">
        <v>5</v>
      </c>
    </row>
    <row r="41" spans="1:24" s="41" customFormat="1" ht="31.5" x14ac:dyDescent="0.25">
      <c r="A41" s="15"/>
      <c r="B41" s="16"/>
      <c r="C41" s="26" t="s">
        <v>5</v>
      </c>
      <c r="D41" s="20" t="s">
        <v>18</v>
      </c>
      <c r="E41" s="59"/>
      <c r="F41" s="24" t="s">
        <v>33</v>
      </c>
      <c r="G41" s="26" t="s">
        <v>94</v>
      </c>
      <c r="H41" s="26">
        <v>5</v>
      </c>
      <c r="I41" s="77">
        <v>0.3</v>
      </c>
      <c r="X41" s="83">
        <f>I41</f>
        <v>0.3</v>
      </c>
    </row>
    <row r="42" spans="1:24" s="41" customFormat="1" ht="47.25" x14ac:dyDescent="0.25">
      <c r="A42" s="15"/>
      <c r="B42" s="16"/>
      <c r="C42" s="26" t="s">
        <v>5</v>
      </c>
      <c r="D42" s="20" t="s">
        <v>21</v>
      </c>
      <c r="E42" s="58"/>
      <c r="F42" s="24"/>
      <c r="G42" s="26" t="s">
        <v>94</v>
      </c>
      <c r="H42" s="26">
        <v>5</v>
      </c>
      <c r="I42" s="77">
        <v>0.3</v>
      </c>
      <c r="X42" s="83">
        <f>I42</f>
        <v>0.3</v>
      </c>
    </row>
    <row r="43" spans="1:24" s="41" customFormat="1" ht="31.5" x14ac:dyDescent="0.25">
      <c r="A43" s="22">
        <v>2</v>
      </c>
      <c r="B43" s="20" t="s">
        <v>151</v>
      </c>
      <c r="C43" s="87"/>
      <c r="D43" s="20"/>
      <c r="E43" s="58"/>
      <c r="F43" s="24"/>
      <c r="G43" s="26"/>
      <c r="H43" s="26"/>
      <c r="I43" s="77"/>
    </row>
    <row r="44" spans="1:24" s="41" customFormat="1" ht="31.5" x14ac:dyDescent="0.25">
      <c r="A44" s="19"/>
      <c r="B44" s="17"/>
      <c r="C44" s="26" t="s">
        <v>5</v>
      </c>
      <c r="D44" s="20" t="s">
        <v>139</v>
      </c>
      <c r="E44" s="59"/>
      <c r="F44" s="59" t="s">
        <v>140</v>
      </c>
      <c r="G44" s="25" t="s">
        <v>141</v>
      </c>
      <c r="H44" s="27">
        <v>2</v>
      </c>
      <c r="I44" s="27">
        <v>0.25</v>
      </c>
      <c r="U44" s="41">
        <f>I44</f>
        <v>0.25</v>
      </c>
    </row>
    <row r="45" spans="1:24" s="41" customFormat="1" ht="31.5" x14ac:dyDescent="0.25">
      <c r="A45" s="19"/>
      <c r="B45" s="17"/>
      <c r="C45" s="26" t="s">
        <v>5</v>
      </c>
      <c r="D45" s="20" t="s">
        <v>206</v>
      </c>
      <c r="E45" s="26"/>
      <c r="F45" s="20" t="s">
        <v>207</v>
      </c>
      <c r="G45" s="25" t="s">
        <v>141</v>
      </c>
      <c r="H45" s="27">
        <v>3</v>
      </c>
      <c r="I45" s="78">
        <v>0.2</v>
      </c>
      <c r="V45" s="83">
        <f>I45</f>
        <v>0.2</v>
      </c>
    </row>
    <row r="46" spans="1:24" s="41" customFormat="1" ht="47.25" x14ac:dyDescent="0.25">
      <c r="A46" s="19"/>
      <c r="B46" s="17"/>
      <c r="C46" s="26" t="s">
        <v>5</v>
      </c>
      <c r="D46" s="20" t="s">
        <v>142</v>
      </c>
      <c r="E46" s="59"/>
      <c r="F46" s="24" t="s">
        <v>143</v>
      </c>
      <c r="G46" s="25" t="s">
        <v>141</v>
      </c>
      <c r="H46" s="26">
        <v>2</v>
      </c>
      <c r="I46" s="77">
        <v>0.25</v>
      </c>
      <c r="U46" s="83">
        <f>I46</f>
        <v>0.25</v>
      </c>
    </row>
    <row r="47" spans="1:24" s="41" customFormat="1" ht="47.25" x14ac:dyDescent="0.25">
      <c r="A47" s="19"/>
      <c r="B47" s="17"/>
      <c r="C47" s="26" t="s">
        <v>5</v>
      </c>
      <c r="D47" s="20" t="s">
        <v>242</v>
      </c>
      <c r="E47" s="58"/>
      <c r="F47" s="24" t="s">
        <v>243</v>
      </c>
      <c r="G47" s="25">
        <v>0</v>
      </c>
      <c r="H47" s="26">
        <v>4</v>
      </c>
      <c r="I47" s="77">
        <v>2</v>
      </c>
      <c r="W47" s="83">
        <f>I47</f>
        <v>2</v>
      </c>
    </row>
    <row r="48" spans="1:24" s="41" customFormat="1" ht="47.25" x14ac:dyDescent="0.25">
      <c r="A48" s="19"/>
      <c r="B48" s="17"/>
      <c r="C48" s="26" t="s">
        <v>5</v>
      </c>
      <c r="D48" s="20" t="s">
        <v>244</v>
      </c>
      <c r="E48" s="29"/>
      <c r="F48" s="28" t="s">
        <v>251</v>
      </c>
      <c r="G48" s="25">
        <v>0</v>
      </c>
      <c r="H48" s="31">
        <v>4</v>
      </c>
      <c r="I48" s="79">
        <v>2</v>
      </c>
      <c r="W48" s="83">
        <f t="shared" ref="W48:W50" si="5">I48</f>
        <v>2</v>
      </c>
    </row>
    <row r="49" spans="1:23" s="41" customFormat="1" ht="31.5" x14ac:dyDescent="0.25">
      <c r="A49" s="19"/>
      <c r="B49" s="17"/>
      <c r="C49" s="26" t="s">
        <v>5</v>
      </c>
      <c r="D49" s="20" t="s">
        <v>280</v>
      </c>
      <c r="E49" s="58"/>
      <c r="F49" s="20" t="s">
        <v>279</v>
      </c>
      <c r="G49" s="25">
        <v>0</v>
      </c>
      <c r="H49" s="26">
        <v>4</v>
      </c>
      <c r="I49" s="77">
        <v>1</v>
      </c>
      <c r="W49" s="83">
        <f t="shared" si="5"/>
        <v>1</v>
      </c>
    </row>
    <row r="50" spans="1:23" s="41" customFormat="1" ht="47.25" x14ac:dyDescent="0.25">
      <c r="A50" s="19"/>
      <c r="B50" s="17"/>
      <c r="C50" s="26" t="s">
        <v>5</v>
      </c>
      <c r="D50" s="20" t="s">
        <v>245</v>
      </c>
      <c r="E50" s="58"/>
      <c r="F50" s="20" t="s">
        <v>281</v>
      </c>
      <c r="G50" s="25">
        <v>0</v>
      </c>
      <c r="H50" s="26">
        <v>4</v>
      </c>
      <c r="I50" s="77">
        <v>1</v>
      </c>
      <c r="W50" s="83">
        <f t="shared" si="5"/>
        <v>1</v>
      </c>
    </row>
    <row r="51" spans="1:23" s="41" customFormat="1" ht="31.5" x14ac:dyDescent="0.25">
      <c r="A51" s="19"/>
      <c r="B51" s="17"/>
      <c r="C51" s="26" t="s">
        <v>5</v>
      </c>
      <c r="D51" s="20" t="s">
        <v>144</v>
      </c>
      <c r="E51" s="60"/>
      <c r="F51" s="60" t="s">
        <v>38</v>
      </c>
      <c r="G51" s="25" t="s">
        <v>141</v>
      </c>
      <c r="H51" s="31">
        <v>2</v>
      </c>
      <c r="I51" s="78">
        <v>0.5</v>
      </c>
      <c r="U51" s="83">
        <f>I51</f>
        <v>0.5</v>
      </c>
    </row>
    <row r="52" spans="1:23" s="41" customFormat="1" ht="78.75" x14ac:dyDescent="0.25">
      <c r="A52" s="19"/>
      <c r="B52" s="17"/>
      <c r="C52" s="26" t="s">
        <v>5</v>
      </c>
      <c r="D52" s="20" t="s">
        <v>246</v>
      </c>
      <c r="E52" s="29"/>
      <c r="F52" s="59" t="s">
        <v>223</v>
      </c>
      <c r="G52" s="25">
        <v>0</v>
      </c>
      <c r="H52" s="31">
        <v>4</v>
      </c>
      <c r="I52" s="79">
        <v>0.6</v>
      </c>
      <c r="W52" s="83">
        <f>I52</f>
        <v>0.6</v>
      </c>
    </row>
    <row r="53" spans="1:23" s="41" customFormat="1" ht="78.75" x14ac:dyDescent="0.25">
      <c r="A53" s="19"/>
      <c r="B53" s="17"/>
      <c r="C53" s="26" t="s">
        <v>5</v>
      </c>
      <c r="D53" s="20" t="s">
        <v>145</v>
      </c>
      <c r="E53" s="29"/>
      <c r="F53" s="59" t="s">
        <v>146</v>
      </c>
      <c r="G53" s="25" t="s">
        <v>141</v>
      </c>
      <c r="H53" s="31">
        <v>4</v>
      </c>
      <c r="I53" s="79">
        <v>0.5</v>
      </c>
      <c r="W53" s="83">
        <f t="shared" ref="W53:W56" si="6">I53</f>
        <v>0.5</v>
      </c>
    </row>
    <row r="54" spans="1:23" s="41" customFormat="1" ht="31.5" x14ac:dyDescent="0.25">
      <c r="A54" s="19"/>
      <c r="B54" s="17"/>
      <c r="C54" s="26" t="s">
        <v>5</v>
      </c>
      <c r="D54" s="20" t="s">
        <v>147</v>
      </c>
      <c r="E54" s="29"/>
      <c r="F54" s="28" t="s">
        <v>148</v>
      </c>
      <c r="G54" s="25" t="s">
        <v>141</v>
      </c>
      <c r="H54" s="31">
        <v>4</v>
      </c>
      <c r="I54" s="79">
        <v>0.5</v>
      </c>
      <c r="W54" s="83">
        <f t="shared" si="6"/>
        <v>0.5</v>
      </c>
    </row>
    <row r="55" spans="1:23" s="41" customFormat="1" ht="31.5" x14ac:dyDescent="0.25">
      <c r="A55" s="19"/>
      <c r="B55" s="17"/>
      <c r="C55" s="26" t="s">
        <v>5</v>
      </c>
      <c r="D55" s="20" t="s">
        <v>149</v>
      </c>
      <c r="E55" s="29"/>
      <c r="F55" s="28" t="s">
        <v>148</v>
      </c>
      <c r="G55" s="25" t="s">
        <v>141</v>
      </c>
      <c r="H55" s="31">
        <v>4</v>
      </c>
      <c r="I55" s="79">
        <v>0.5</v>
      </c>
      <c r="W55" s="83">
        <f t="shared" si="6"/>
        <v>0.5</v>
      </c>
    </row>
    <row r="56" spans="1:23" s="41" customFormat="1" ht="31.5" x14ac:dyDescent="0.25">
      <c r="A56" s="19"/>
      <c r="B56" s="17"/>
      <c r="C56" s="26" t="s">
        <v>5</v>
      </c>
      <c r="D56" s="20" t="s">
        <v>150</v>
      </c>
      <c r="E56" s="29"/>
      <c r="F56" s="28" t="s">
        <v>148</v>
      </c>
      <c r="G56" s="25" t="s">
        <v>141</v>
      </c>
      <c r="H56" s="31">
        <v>4</v>
      </c>
      <c r="I56" s="79">
        <v>0.5</v>
      </c>
      <c r="W56" s="83">
        <f t="shared" si="6"/>
        <v>0.5</v>
      </c>
    </row>
    <row r="57" spans="1:23" s="41" customFormat="1" ht="31.5" x14ac:dyDescent="0.25">
      <c r="A57" s="19">
        <v>3</v>
      </c>
      <c r="B57" s="20" t="s">
        <v>152</v>
      </c>
      <c r="C57" s="20"/>
      <c r="D57" s="20"/>
      <c r="E57" s="20"/>
      <c r="F57" s="20"/>
      <c r="G57" s="20"/>
      <c r="H57" s="20"/>
      <c r="I57" s="20"/>
    </row>
    <row r="58" spans="1:23" s="41" customFormat="1" ht="47.25" x14ac:dyDescent="0.25">
      <c r="A58" s="19"/>
      <c r="B58" s="20"/>
      <c r="C58" s="26" t="s">
        <v>5</v>
      </c>
      <c r="D58" s="20" t="s">
        <v>153</v>
      </c>
      <c r="E58" s="20"/>
      <c r="F58" s="20" t="s">
        <v>248</v>
      </c>
      <c r="G58" s="27" t="s">
        <v>94</v>
      </c>
      <c r="H58" s="27">
        <v>2</v>
      </c>
      <c r="I58" s="27">
        <v>0.5</v>
      </c>
      <c r="U58" s="41">
        <f>I58</f>
        <v>0.5</v>
      </c>
    </row>
    <row r="59" spans="1:23" s="41" customFormat="1" ht="62.25" customHeight="1" x14ac:dyDescent="0.25">
      <c r="A59" s="19"/>
      <c r="B59" s="20"/>
      <c r="C59" s="26" t="s">
        <v>5</v>
      </c>
      <c r="D59" s="20" t="s">
        <v>154</v>
      </c>
      <c r="E59" s="20"/>
      <c r="F59" s="20" t="s">
        <v>249</v>
      </c>
      <c r="G59" s="27" t="s">
        <v>94</v>
      </c>
      <c r="H59" s="27">
        <v>2</v>
      </c>
      <c r="I59" s="27">
        <v>1</v>
      </c>
      <c r="U59" s="41">
        <f t="shared" ref="U59:U60" si="7">I59</f>
        <v>1</v>
      </c>
    </row>
    <row r="60" spans="1:23" s="41" customFormat="1" ht="78.75" x14ac:dyDescent="0.25">
      <c r="A60" s="19"/>
      <c r="B60" s="20"/>
      <c r="C60" s="26" t="s">
        <v>5</v>
      </c>
      <c r="D60" s="20" t="s">
        <v>155</v>
      </c>
      <c r="E60" s="20"/>
      <c r="F60" s="20" t="s">
        <v>156</v>
      </c>
      <c r="G60" s="27" t="s">
        <v>94</v>
      </c>
      <c r="H60" s="27">
        <v>2</v>
      </c>
      <c r="I60" s="27">
        <v>0.5</v>
      </c>
      <c r="U60" s="41">
        <f t="shared" si="7"/>
        <v>0.5</v>
      </c>
    </row>
    <row r="61" spans="1:23" s="41" customFormat="1" ht="31.5" x14ac:dyDescent="0.25">
      <c r="A61" s="53">
        <v>4</v>
      </c>
      <c r="B61" s="23" t="s">
        <v>157</v>
      </c>
      <c r="C61" s="25"/>
      <c r="D61" s="28"/>
      <c r="E61" s="29"/>
      <c r="F61" s="28"/>
      <c r="G61" s="25"/>
      <c r="H61" s="31"/>
      <c r="I61" s="79"/>
    </row>
    <row r="62" spans="1:23" s="41" customFormat="1" ht="63" x14ac:dyDescent="0.25">
      <c r="A62" s="53"/>
      <c r="B62" s="23"/>
      <c r="C62" s="26" t="s">
        <v>5</v>
      </c>
      <c r="D62" s="28" t="s">
        <v>158</v>
      </c>
      <c r="E62" s="29"/>
      <c r="F62" s="28" t="s">
        <v>159</v>
      </c>
      <c r="G62" s="25" t="s">
        <v>94</v>
      </c>
      <c r="H62" s="31">
        <v>2</v>
      </c>
      <c r="I62" s="79">
        <v>1</v>
      </c>
      <c r="U62" s="83">
        <f>I62</f>
        <v>1</v>
      </c>
    </row>
    <row r="63" spans="1:23" s="41" customFormat="1" ht="31.5" x14ac:dyDescent="0.25">
      <c r="A63" s="53"/>
      <c r="B63" s="23"/>
      <c r="C63" s="26" t="s">
        <v>5</v>
      </c>
      <c r="D63" s="28" t="s">
        <v>160</v>
      </c>
      <c r="E63" s="29"/>
      <c r="F63" s="28" t="s">
        <v>165</v>
      </c>
      <c r="G63" s="25" t="s">
        <v>94</v>
      </c>
      <c r="H63" s="31">
        <v>2</v>
      </c>
      <c r="I63" s="79">
        <v>0.25</v>
      </c>
      <c r="U63" s="83">
        <f t="shared" ref="U63:U67" si="8">I63</f>
        <v>0.25</v>
      </c>
    </row>
    <row r="64" spans="1:23" s="41" customFormat="1" ht="63" x14ac:dyDescent="0.25">
      <c r="A64" s="53"/>
      <c r="B64" s="23"/>
      <c r="C64" s="26" t="s">
        <v>5</v>
      </c>
      <c r="D64" s="28" t="s">
        <v>163</v>
      </c>
      <c r="E64" s="29"/>
      <c r="F64" s="28" t="s">
        <v>164</v>
      </c>
      <c r="G64" s="25" t="s">
        <v>94</v>
      </c>
      <c r="H64" s="31">
        <v>2</v>
      </c>
      <c r="I64" s="79">
        <v>1</v>
      </c>
      <c r="U64" s="83">
        <f t="shared" si="8"/>
        <v>1</v>
      </c>
    </row>
    <row r="65" spans="1:24" s="41" customFormat="1" ht="31.5" x14ac:dyDescent="0.25">
      <c r="A65" s="53"/>
      <c r="B65" s="23"/>
      <c r="C65" s="26" t="s">
        <v>5</v>
      </c>
      <c r="D65" s="28" t="s">
        <v>160</v>
      </c>
      <c r="E65" s="29"/>
      <c r="F65" s="28" t="s">
        <v>165</v>
      </c>
      <c r="G65" s="25" t="s">
        <v>94</v>
      </c>
      <c r="H65" s="31">
        <v>2</v>
      </c>
      <c r="I65" s="79">
        <v>0.25</v>
      </c>
      <c r="U65" s="83">
        <f t="shared" si="8"/>
        <v>0.25</v>
      </c>
    </row>
    <row r="66" spans="1:24" s="41" customFormat="1" ht="31.5" x14ac:dyDescent="0.25">
      <c r="A66" s="53"/>
      <c r="B66" s="23"/>
      <c r="C66" s="26" t="s">
        <v>5</v>
      </c>
      <c r="D66" s="28" t="s">
        <v>161</v>
      </c>
      <c r="E66" s="29"/>
      <c r="F66" s="28" t="s">
        <v>162</v>
      </c>
      <c r="G66" s="25" t="s">
        <v>94</v>
      </c>
      <c r="H66" s="31">
        <v>2</v>
      </c>
      <c r="I66" s="79">
        <v>0.25</v>
      </c>
      <c r="U66" s="83">
        <f t="shared" si="8"/>
        <v>0.25</v>
      </c>
    </row>
    <row r="67" spans="1:24" s="41" customFormat="1" ht="31.5" x14ac:dyDescent="0.25">
      <c r="A67" s="53"/>
      <c r="B67" s="23"/>
      <c r="C67" s="26" t="s">
        <v>5</v>
      </c>
      <c r="D67" s="28" t="s">
        <v>225</v>
      </c>
      <c r="E67" s="29"/>
      <c r="F67" s="28" t="s">
        <v>226</v>
      </c>
      <c r="G67" s="25" t="s">
        <v>94</v>
      </c>
      <c r="H67" s="31">
        <v>2</v>
      </c>
      <c r="I67" s="79">
        <v>0.25</v>
      </c>
      <c r="U67" s="83">
        <f t="shared" si="8"/>
        <v>0.25</v>
      </c>
    </row>
    <row r="68" spans="1:24" s="41" customFormat="1" x14ac:dyDescent="0.25">
      <c r="A68" s="53">
        <v>5</v>
      </c>
      <c r="B68" s="23" t="s">
        <v>41</v>
      </c>
      <c r="C68" s="20"/>
      <c r="D68" s="28"/>
      <c r="E68" s="29"/>
      <c r="F68" s="28"/>
      <c r="G68" s="25"/>
      <c r="H68" s="31"/>
      <c r="I68" s="79"/>
    </row>
    <row r="69" spans="1:24" s="41" customFormat="1" ht="31.5" x14ac:dyDescent="0.25">
      <c r="A69" s="53"/>
      <c r="B69" s="23"/>
      <c r="C69" s="27" t="s">
        <v>5</v>
      </c>
      <c r="D69" s="20" t="s">
        <v>224</v>
      </c>
      <c r="E69" s="29"/>
      <c r="F69" s="28" t="s">
        <v>247</v>
      </c>
      <c r="G69" s="25" t="s">
        <v>94</v>
      </c>
      <c r="H69" s="31">
        <v>5</v>
      </c>
      <c r="I69" s="79">
        <v>0.5</v>
      </c>
      <c r="X69" s="83">
        <f>I69</f>
        <v>0.5</v>
      </c>
    </row>
    <row r="70" spans="1:24" s="41" customFormat="1" x14ac:dyDescent="0.25">
      <c r="A70" s="53">
        <v>6</v>
      </c>
      <c r="B70" s="40" t="s">
        <v>31</v>
      </c>
      <c r="C70" s="26"/>
      <c r="D70" s="20"/>
      <c r="E70" s="26"/>
      <c r="F70" s="20"/>
      <c r="G70" s="26"/>
      <c r="H70" s="26"/>
      <c r="I70" s="80"/>
    </row>
    <row r="71" spans="1:24" s="41" customFormat="1" ht="31.5" x14ac:dyDescent="0.25">
      <c r="A71" s="53"/>
      <c r="B71" s="40"/>
      <c r="C71" s="26" t="s">
        <v>5</v>
      </c>
      <c r="D71" s="20" t="s">
        <v>206</v>
      </c>
      <c r="E71" s="26"/>
      <c r="F71" s="20" t="s">
        <v>207</v>
      </c>
      <c r="G71" s="26" t="s">
        <v>94</v>
      </c>
      <c r="H71" s="26">
        <v>3</v>
      </c>
      <c r="I71" s="76">
        <v>0.2</v>
      </c>
      <c r="V71" s="83">
        <f>I71</f>
        <v>0.2</v>
      </c>
    </row>
    <row r="72" spans="1:24" s="41" customFormat="1" ht="47.25" x14ac:dyDescent="0.25">
      <c r="A72" s="53"/>
      <c r="B72" s="40"/>
      <c r="C72" s="26" t="s">
        <v>5</v>
      </c>
      <c r="D72" s="20" t="s">
        <v>27</v>
      </c>
      <c r="E72" s="26"/>
      <c r="F72" s="20"/>
      <c r="G72" s="26" t="s">
        <v>94</v>
      </c>
      <c r="H72" s="26">
        <v>5</v>
      </c>
      <c r="I72" s="76">
        <v>0.2</v>
      </c>
      <c r="X72" s="83">
        <f>I72</f>
        <v>0.2</v>
      </c>
    </row>
    <row r="73" spans="1:24" s="41" customFormat="1" ht="31.5" x14ac:dyDescent="0.25">
      <c r="A73" s="53"/>
      <c r="B73" s="40"/>
      <c r="C73" s="26" t="s">
        <v>5</v>
      </c>
      <c r="D73" s="20" t="s">
        <v>18</v>
      </c>
      <c r="E73" s="26"/>
      <c r="F73" s="20" t="s">
        <v>35</v>
      </c>
      <c r="G73" s="26" t="s">
        <v>94</v>
      </c>
      <c r="H73" s="26">
        <v>5</v>
      </c>
      <c r="I73" s="76">
        <v>0.3</v>
      </c>
      <c r="X73" s="83">
        <f>I73</f>
        <v>0.3</v>
      </c>
    </row>
    <row r="74" spans="1:24" s="41" customFormat="1" x14ac:dyDescent="0.25">
      <c r="A74" s="53">
        <v>7</v>
      </c>
      <c r="B74" s="23" t="s">
        <v>32</v>
      </c>
      <c r="C74" s="20"/>
      <c r="D74" s="28"/>
      <c r="E74" s="29"/>
      <c r="F74" s="28"/>
      <c r="G74" s="25"/>
      <c r="H74" s="31"/>
      <c r="I74" s="79"/>
    </row>
    <row r="75" spans="1:24" s="41" customFormat="1" ht="47.25" x14ac:dyDescent="0.25">
      <c r="A75" s="53"/>
      <c r="B75" s="23"/>
      <c r="C75" s="27" t="s">
        <v>5</v>
      </c>
      <c r="D75" s="28" t="s">
        <v>42</v>
      </c>
      <c r="E75" s="29"/>
      <c r="F75" s="20" t="s">
        <v>250</v>
      </c>
      <c r="G75" s="25" t="s">
        <v>94</v>
      </c>
      <c r="H75" s="26">
        <v>1</v>
      </c>
      <c r="I75" s="76">
        <v>1</v>
      </c>
      <c r="T75" s="83">
        <f>I75</f>
        <v>1</v>
      </c>
    </row>
    <row r="76" spans="1:24" s="41" customFormat="1" ht="94.5" x14ac:dyDescent="0.25">
      <c r="A76" s="53"/>
      <c r="B76" s="23"/>
      <c r="C76" s="27" t="s">
        <v>5</v>
      </c>
      <c r="D76" s="28" t="s">
        <v>28</v>
      </c>
      <c r="E76" s="29"/>
      <c r="F76" s="20" t="s">
        <v>252</v>
      </c>
      <c r="G76" s="25">
        <v>0</v>
      </c>
      <c r="H76" s="26">
        <v>1</v>
      </c>
      <c r="I76" s="76">
        <v>1.4</v>
      </c>
      <c r="T76" s="83">
        <f>I76</f>
        <v>1.4</v>
      </c>
    </row>
    <row r="77" spans="1:24" s="52" customFormat="1" ht="18.75" x14ac:dyDescent="0.25">
      <c r="A77" s="99" t="s">
        <v>9</v>
      </c>
      <c r="B77" s="103" t="s">
        <v>294</v>
      </c>
      <c r="C77" s="103"/>
      <c r="D77" s="103"/>
      <c r="E77" s="99"/>
      <c r="F77" s="101"/>
      <c r="G77" s="101"/>
      <c r="H77" s="101"/>
      <c r="I77" s="104">
        <f>SUM(I78:I117)</f>
        <v>20</v>
      </c>
      <c r="K77" s="84">
        <f t="shared" ref="K77:S77" si="9">SUM(K41:K76)</f>
        <v>0</v>
      </c>
      <c r="L77" s="84">
        <f t="shared" si="9"/>
        <v>0</v>
      </c>
      <c r="M77" s="84">
        <f t="shared" si="9"/>
        <v>0</v>
      </c>
      <c r="N77" s="84">
        <f t="shared" si="9"/>
        <v>0</v>
      </c>
      <c r="O77" s="84">
        <f t="shared" si="9"/>
        <v>0</v>
      </c>
      <c r="P77" s="84">
        <f t="shared" si="9"/>
        <v>0</v>
      </c>
      <c r="Q77" s="84">
        <f t="shared" si="9"/>
        <v>0</v>
      </c>
      <c r="R77" s="84">
        <f t="shared" si="9"/>
        <v>0</v>
      </c>
      <c r="S77" s="84">
        <f t="shared" si="9"/>
        <v>0</v>
      </c>
      <c r="T77" s="84">
        <f>SUM(T41:T76)</f>
        <v>2.4</v>
      </c>
      <c r="U77" s="84">
        <f t="shared" ref="U77" si="10">SUM(U41:U76)</f>
        <v>6</v>
      </c>
      <c r="V77" s="84">
        <f t="shared" ref="V77" si="11">SUM(V41:V76)</f>
        <v>0.4</v>
      </c>
      <c r="W77" s="84">
        <f t="shared" ref="W77" si="12">SUM(W41:W76)</f>
        <v>8.6</v>
      </c>
      <c r="X77" s="84">
        <f>SUM(X41:X76)</f>
        <v>1.6</v>
      </c>
    </row>
    <row r="78" spans="1:24" s="41" customFormat="1" x14ac:dyDescent="0.25">
      <c r="A78" s="14">
        <v>1</v>
      </c>
      <c r="B78" s="16" t="s">
        <v>30</v>
      </c>
      <c r="C78" s="25"/>
      <c r="D78" s="59"/>
      <c r="E78" s="59"/>
      <c r="F78" s="59"/>
      <c r="G78" s="59"/>
      <c r="H78" s="59"/>
      <c r="I78" s="59"/>
    </row>
    <row r="79" spans="1:24" s="41" customFormat="1" ht="31.5" x14ac:dyDescent="0.25">
      <c r="A79" s="15"/>
      <c r="B79" s="16"/>
      <c r="C79" s="26" t="s">
        <v>5</v>
      </c>
      <c r="D79" s="20" t="s">
        <v>18</v>
      </c>
      <c r="E79" s="59"/>
      <c r="F79" s="24" t="s">
        <v>33</v>
      </c>
      <c r="G79" s="26" t="s">
        <v>94</v>
      </c>
      <c r="H79" s="26">
        <v>5</v>
      </c>
      <c r="I79" s="77">
        <v>0.3</v>
      </c>
      <c r="V79" s="83"/>
      <c r="X79" s="83">
        <f>I79</f>
        <v>0.3</v>
      </c>
    </row>
    <row r="80" spans="1:24" s="41" customFormat="1" ht="47.25" x14ac:dyDescent="0.25">
      <c r="A80" s="15"/>
      <c r="B80" s="16"/>
      <c r="C80" s="26" t="s">
        <v>5</v>
      </c>
      <c r="D80" s="20" t="s">
        <v>21</v>
      </c>
      <c r="E80" s="58"/>
      <c r="F80" s="24"/>
      <c r="G80" s="26" t="s">
        <v>94</v>
      </c>
      <c r="H80" s="26">
        <v>5</v>
      </c>
      <c r="I80" s="77">
        <v>0.3</v>
      </c>
      <c r="X80" s="83">
        <f>I80</f>
        <v>0.3</v>
      </c>
    </row>
    <row r="81" spans="1:23" s="41" customFormat="1" ht="31.5" x14ac:dyDescent="0.25">
      <c r="A81" s="54">
        <v>2</v>
      </c>
      <c r="B81" s="21" t="s">
        <v>95</v>
      </c>
      <c r="C81" s="88"/>
      <c r="D81" s="61"/>
      <c r="E81" s="61"/>
      <c r="F81" s="61"/>
      <c r="G81" s="62"/>
      <c r="H81" s="88"/>
      <c r="I81" s="81"/>
    </row>
    <row r="82" spans="1:23" s="41" customFormat="1" ht="47.25" x14ac:dyDescent="0.25">
      <c r="A82" s="19"/>
      <c r="B82" s="40"/>
      <c r="C82" s="89" t="s">
        <v>5</v>
      </c>
      <c r="D82" s="59" t="s">
        <v>96</v>
      </c>
      <c r="E82" s="29" t="s">
        <v>43</v>
      </c>
      <c r="F82" s="59" t="s">
        <v>97</v>
      </c>
      <c r="G82" s="25" t="s">
        <v>94</v>
      </c>
      <c r="H82" s="31">
        <v>2</v>
      </c>
      <c r="I82" s="79">
        <v>0.5</v>
      </c>
      <c r="U82" s="83">
        <f>I82</f>
        <v>0.5</v>
      </c>
    </row>
    <row r="83" spans="1:23" s="41" customFormat="1" ht="47.25" x14ac:dyDescent="0.25">
      <c r="A83" s="19"/>
      <c r="B83" s="40"/>
      <c r="C83" s="89" t="s">
        <v>5</v>
      </c>
      <c r="D83" s="28" t="s">
        <v>39</v>
      </c>
      <c r="E83" s="29"/>
      <c r="F83" s="28" t="s">
        <v>136</v>
      </c>
      <c r="G83" s="25" t="s">
        <v>94</v>
      </c>
      <c r="H83" s="31">
        <v>2</v>
      </c>
      <c r="I83" s="79">
        <v>0.5</v>
      </c>
      <c r="U83" s="83">
        <f>I83</f>
        <v>0.5</v>
      </c>
    </row>
    <row r="84" spans="1:23" s="41" customFormat="1" ht="47.25" x14ac:dyDescent="0.25">
      <c r="A84" s="19"/>
      <c r="B84" s="40"/>
      <c r="C84" s="89" t="s">
        <v>5</v>
      </c>
      <c r="D84" s="28" t="s">
        <v>125</v>
      </c>
      <c r="E84" s="29"/>
      <c r="F84" s="28" t="s">
        <v>253</v>
      </c>
      <c r="G84" s="25">
        <v>0</v>
      </c>
      <c r="H84" s="31">
        <v>4</v>
      </c>
      <c r="I84" s="79">
        <v>0.5</v>
      </c>
      <c r="W84" s="83">
        <f>I84</f>
        <v>0.5</v>
      </c>
    </row>
    <row r="85" spans="1:23" s="41" customFormat="1" ht="31.5" x14ac:dyDescent="0.25">
      <c r="A85" s="19"/>
      <c r="B85" s="40"/>
      <c r="C85" s="89" t="s">
        <v>5</v>
      </c>
      <c r="D85" s="28" t="s">
        <v>126</v>
      </c>
      <c r="E85" s="29"/>
      <c r="F85" s="28" t="s">
        <v>98</v>
      </c>
      <c r="G85" s="25" t="s">
        <v>94</v>
      </c>
      <c r="H85" s="31">
        <v>4</v>
      </c>
      <c r="I85" s="79">
        <v>0.5</v>
      </c>
      <c r="W85" s="83">
        <f t="shared" ref="W85:W100" si="13">I85</f>
        <v>0.5</v>
      </c>
    </row>
    <row r="86" spans="1:23" s="41" customFormat="1" ht="47.25" x14ac:dyDescent="0.25">
      <c r="A86" s="19"/>
      <c r="B86" s="40"/>
      <c r="C86" s="89" t="s">
        <v>5</v>
      </c>
      <c r="D86" s="28" t="s">
        <v>127</v>
      </c>
      <c r="E86" s="29"/>
      <c r="F86" s="28" t="s">
        <v>254</v>
      </c>
      <c r="G86" s="25" t="s">
        <v>94</v>
      </c>
      <c r="H86" s="31">
        <v>4</v>
      </c>
      <c r="I86" s="79">
        <v>0.5</v>
      </c>
      <c r="W86" s="83">
        <f t="shared" si="13"/>
        <v>0.5</v>
      </c>
    </row>
    <row r="87" spans="1:23" s="41" customFormat="1" ht="63" x14ac:dyDescent="0.25">
      <c r="A87" s="19"/>
      <c r="B87" s="40"/>
      <c r="C87" s="89" t="s">
        <v>5</v>
      </c>
      <c r="D87" s="28" t="s">
        <v>128</v>
      </c>
      <c r="E87" s="29"/>
      <c r="F87" s="28" t="s">
        <v>255</v>
      </c>
      <c r="G87" s="25" t="s">
        <v>94</v>
      </c>
      <c r="H87" s="31">
        <v>4</v>
      </c>
      <c r="I87" s="79">
        <v>0.5</v>
      </c>
      <c r="W87" s="83">
        <f t="shared" si="13"/>
        <v>0.5</v>
      </c>
    </row>
    <row r="88" spans="1:23" s="41" customFormat="1" ht="94.5" x14ac:dyDescent="0.25">
      <c r="A88" s="19"/>
      <c r="B88" s="40"/>
      <c r="C88" s="89" t="s">
        <v>5</v>
      </c>
      <c r="D88" s="28" t="s">
        <v>129</v>
      </c>
      <c r="E88" s="29"/>
      <c r="F88" s="28" t="s">
        <v>99</v>
      </c>
      <c r="G88" s="25" t="s">
        <v>94</v>
      </c>
      <c r="H88" s="31">
        <v>4</v>
      </c>
      <c r="I88" s="79">
        <v>0.5</v>
      </c>
      <c r="W88" s="83">
        <f t="shared" si="13"/>
        <v>0.5</v>
      </c>
    </row>
    <row r="89" spans="1:23" s="41" customFormat="1" ht="47.25" x14ac:dyDescent="0.25">
      <c r="A89" s="19"/>
      <c r="B89" s="40"/>
      <c r="C89" s="89" t="s">
        <v>5</v>
      </c>
      <c r="D89" s="28" t="s">
        <v>130</v>
      </c>
      <c r="E89" s="29"/>
      <c r="F89" s="28" t="s">
        <v>100</v>
      </c>
      <c r="G89" s="25" t="s">
        <v>94</v>
      </c>
      <c r="H89" s="31">
        <v>4</v>
      </c>
      <c r="I89" s="79">
        <v>0.5</v>
      </c>
      <c r="W89" s="83">
        <f t="shared" si="13"/>
        <v>0.5</v>
      </c>
    </row>
    <row r="90" spans="1:23" s="41" customFormat="1" ht="63" x14ac:dyDescent="0.25">
      <c r="A90" s="19"/>
      <c r="B90" s="40"/>
      <c r="C90" s="89" t="s">
        <v>5</v>
      </c>
      <c r="D90" s="28" t="s">
        <v>101</v>
      </c>
      <c r="E90" s="29"/>
      <c r="F90" s="28" t="s">
        <v>256</v>
      </c>
      <c r="G90" s="25">
        <v>0</v>
      </c>
      <c r="H90" s="31">
        <v>4</v>
      </c>
      <c r="I90" s="79">
        <v>0.5</v>
      </c>
      <c r="W90" s="83">
        <f t="shared" si="13"/>
        <v>0.5</v>
      </c>
    </row>
    <row r="91" spans="1:23" s="41" customFormat="1" ht="47.25" x14ac:dyDescent="0.25">
      <c r="A91" s="19"/>
      <c r="B91" s="40"/>
      <c r="C91" s="89" t="s">
        <v>5</v>
      </c>
      <c r="D91" s="28" t="s">
        <v>257</v>
      </c>
      <c r="E91" s="29"/>
      <c r="F91" s="28" t="s">
        <v>258</v>
      </c>
      <c r="G91" s="25">
        <v>0</v>
      </c>
      <c r="H91" s="31">
        <v>4</v>
      </c>
      <c r="I91" s="79">
        <v>0.5</v>
      </c>
      <c r="W91" s="83">
        <f t="shared" si="13"/>
        <v>0.5</v>
      </c>
    </row>
    <row r="92" spans="1:23" s="41" customFormat="1" ht="47.25" x14ac:dyDescent="0.25">
      <c r="A92" s="19"/>
      <c r="B92" s="40"/>
      <c r="C92" s="89" t="s">
        <v>5</v>
      </c>
      <c r="D92" s="28" t="s">
        <v>259</v>
      </c>
      <c r="E92" s="29"/>
      <c r="F92" s="28" t="s">
        <v>260</v>
      </c>
      <c r="G92" s="25">
        <v>0</v>
      </c>
      <c r="H92" s="31">
        <v>4</v>
      </c>
      <c r="I92" s="79">
        <v>0.5</v>
      </c>
      <c r="W92" s="83">
        <f t="shared" si="13"/>
        <v>0.5</v>
      </c>
    </row>
    <row r="93" spans="1:23" s="41" customFormat="1" ht="47.25" x14ac:dyDescent="0.25">
      <c r="A93" s="19"/>
      <c r="B93" s="40"/>
      <c r="C93" s="89" t="s">
        <v>5</v>
      </c>
      <c r="D93" s="28" t="s">
        <v>102</v>
      </c>
      <c r="E93" s="29"/>
      <c r="F93" s="28" t="s">
        <v>261</v>
      </c>
      <c r="G93" s="25">
        <v>0</v>
      </c>
      <c r="H93" s="31">
        <v>4</v>
      </c>
      <c r="I93" s="79">
        <v>0.5</v>
      </c>
      <c r="W93" s="83">
        <f t="shared" si="13"/>
        <v>0.5</v>
      </c>
    </row>
    <row r="94" spans="1:23" s="41" customFormat="1" ht="47.25" x14ac:dyDescent="0.25">
      <c r="A94" s="19"/>
      <c r="B94" s="40"/>
      <c r="C94" s="89" t="s">
        <v>5</v>
      </c>
      <c r="D94" s="28" t="s">
        <v>131</v>
      </c>
      <c r="E94" s="29"/>
      <c r="F94" s="28" t="s">
        <v>262</v>
      </c>
      <c r="G94" s="25">
        <v>0</v>
      </c>
      <c r="H94" s="31">
        <v>4</v>
      </c>
      <c r="I94" s="79">
        <v>0.5</v>
      </c>
      <c r="W94" s="83">
        <f t="shared" si="13"/>
        <v>0.5</v>
      </c>
    </row>
    <row r="95" spans="1:23" s="41" customFormat="1" ht="47.25" x14ac:dyDescent="0.25">
      <c r="A95" s="19"/>
      <c r="B95" s="40"/>
      <c r="C95" s="89" t="s">
        <v>5</v>
      </c>
      <c r="D95" s="28" t="s">
        <v>132</v>
      </c>
      <c r="E95" s="29"/>
      <c r="F95" s="28" t="s">
        <v>263</v>
      </c>
      <c r="G95" s="25">
        <v>0</v>
      </c>
      <c r="H95" s="31">
        <v>4</v>
      </c>
      <c r="I95" s="79">
        <v>0.5</v>
      </c>
      <c r="W95" s="83">
        <f t="shared" si="13"/>
        <v>0.5</v>
      </c>
    </row>
    <row r="96" spans="1:23" s="41" customFormat="1" ht="78.75" x14ac:dyDescent="0.25">
      <c r="A96" s="19"/>
      <c r="B96" s="40"/>
      <c r="C96" s="89" t="s">
        <v>5</v>
      </c>
      <c r="D96" s="28" t="s">
        <v>40</v>
      </c>
      <c r="E96" s="29" t="s">
        <v>43</v>
      </c>
      <c r="F96" s="28" t="s">
        <v>133</v>
      </c>
      <c r="G96" s="25">
        <v>0</v>
      </c>
      <c r="H96" s="31">
        <v>4</v>
      </c>
      <c r="I96" s="79">
        <v>1.2</v>
      </c>
      <c r="W96" s="83">
        <f t="shared" si="13"/>
        <v>1.2</v>
      </c>
    </row>
    <row r="97" spans="1:24" s="41" customFormat="1" ht="94.5" x14ac:dyDescent="0.25">
      <c r="A97" s="19"/>
      <c r="B97" s="40"/>
      <c r="C97" s="89" t="s">
        <v>5</v>
      </c>
      <c r="D97" s="28" t="s">
        <v>103</v>
      </c>
      <c r="E97" s="29"/>
      <c r="F97" s="28" t="s">
        <v>264</v>
      </c>
      <c r="G97" s="25">
        <v>0</v>
      </c>
      <c r="H97" s="31">
        <v>4</v>
      </c>
      <c r="I97" s="79">
        <v>0.5</v>
      </c>
      <c r="W97" s="83">
        <f t="shared" si="13"/>
        <v>0.5</v>
      </c>
    </row>
    <row r="98" spans="1:24" s="41" customFormat="1" ht="78.75" x14ac:dyDescent="0.25">
      <c r="A98" s="19"/>
      <c r="B98" s="40"/>
      <c r="C98" s="89" t="s">
        <v>5</v>
      </c>
      <c r="D98" s="28" t="s">
        <v>104</v>
      </c>
      <c r="E98" s="29"/>
      <c r="F98" s="28" t="s">
        <v>124</v>
      </c>
      <c r="G98" s="25" t="s">
        <v>94</v>
      </c>
      <c r="H98" s="31">
        <v>4</v>
      </c>
      <c r="I98" s="79">
        <v>0.6</v>
      </c>
      <c r="W98" s="83">
        <f t="shared" si="13"/>
        <v>0.6</v>
      </c>
    </row>
    <row r="99" spans="1:24" s="41" customFormat="1" ht="47.25" x14ac:dyDescent="0.25">
      <c r="A99" s="19"/>
      <c r="B99" s="17"/>
      <c r="C99" s="90" t="s">
        <v>37</v>
      </c>
      <c r="D99" s="28" t="s">
        <v>105</v>
      </c>
      <c r="E99" s="29"/>
      <c r="F99" s="28" t="s">
        <v>106</v>
      </c>
      <c r="G99" s="25" t="s">
        <v>94</v>
      </c>
      <c r="H99" s="31">
        <v>4</v>
      </c>
      <c r="I99" s="79">
        <v>0.6</v>
      </c>
      <c r="W99" s="83">
        <f t="shared" si="13"/>
        <v>0.6</v>
      </c>
    </row>
    <row r="100" spans="1:24" s="41" customFormat="1" ht="110.25" x14ac:dyDescent="0.25">
      <c r="A100" s="19"/>
      <c r="B100" s="40"/>
      <c r="C100" s="89" t="s">
        <v>5</v>
      </c>
      <c r="D100" s="28" t="s">
        <v>107</v>
      </c>
      <c r="E100" s="29"/>
      <c r="F100" s="28" t="s">
        <v>108</v>
      </c>
      <c r="G100" s="25" t="s">
        <v>94</v>
      </c>
      <c r="H100" s="31">
        <v>4</v>
      </c>
      <c r="I100" s="79">
        <v>0.5</v>
      </c>
      <c r="W100" s="83">
        <f t="shared" si="13"/>
        <v>0.5</v>
      </c>
    </row>
    <row r="101" spans="1:24" s="41" customFormat="1" ht="31.5" x14ac:dyDescent="0.25">
      <c r="A101" s="19">
        <v>3</v>
      </c>
      <c r="B101" s="55" t="s">
        <v>109</v>
      </c>
      <c r="C101" s="26"/>
      <c r="D101" s="20"/>
      <c r="E101" s="20"/>
      <c r="F101" s="20"/>
      <c r="G101" s="58"/>
      <c r="H101" s="26"/>
      <c r="I101" s="80"/>
    </row>
    <row r="102" spans="1:24" s="41" customFormat="1" ht="47.25" x14ac:dyDescent="0.25">
      <c r="A102" s="19"/>
      <c r="B102" s="40"/>
      <c r="C102" s="89" t="s">
        <v>5</v>
      </c>
      <c r="D102" s="30" t="s">
        <v>110</v>
      </c>
      <c r="E102" s="58"/>
      <c r="F102" s="24" t="s">
        <v>111</v>
      </c>
      <c r="G102" s="25" t="s">
        <v>94</v>
      </c>
      <c r="H102" s="26">
        <v>2</v>
      </c>
      <c r="I102" s="79">
        <v>0.5</v>
      </c>
      <c r="U102" s="83">
        <f>I102</f>
        <v>0.5</v>
      </c>
    </row>
    <row r="103" spans="1:24" s="41" customFormat="1" ht="31.5" x14ac:dyDescent="0.25">
      <c r="A103" s="19"/>
      <c r="B103" s="40"/>
      <c r="C103" s="89" t="s">
        <v>5</v>
      </c>
      <c r="D103" s="30" t="s">
        <v>112</v>
      </c>
      <c r="E103" s="58"/>
      <c r="F103" s="24" t="s">
        <v>113</v>
      </c>
      <c r="G103" s="25" t="s">
        <v>94</v>
      </c>
      <c r="H103" s="26">
        <v>2</v>
      </c>
      <c r="I103" s="79">
        <v>0.5</v>
      </c>
      <c r="U103" s="83">
        <f t="shared" ref="U103:U109" si="14">I103</f>
        <v>0.5</v>
      </c>
    </row>
    <row r="104" spans="1:24" s="41" customFormat="1" ht="47.25" x14ac:dyDescent="0.25">
      <c r="A104" s="19"/>
      <c r="B104" s="40"/>
      <c r="C104" s="89" t="s">
        <v>5</v>
      </c>
      <c r="D104" s="30" t="s">
        <v>134</v>
      </c>
      <c r="E104" s="58"/>
      <c r="F104" s="24" t="s">
        <v>135</v>
      </c>
      <c r="G104" s="25" t="s">
        <v>94</v>
      </c>
      <c r="H104" s="26">
        <v>2</v>
      </c>
      <c r="I104" s="79">
        <v>0.5</v>
      </c>
      <c r="U104" s="83">
        <f t="shared" si="14"/>
        <v>0.5</v>
      </c>
    </row>
    <row r="105" spans="1:24" s="41" customFormat="1" ht="31.5" x14ac:dyDescent="0.25">
      <c r="A105" s="19"/>
      <c r="B105" s="40"/>
      <c r="C105" s="89" t="s">
        <v>5</v>
      </c>
      <c r="D105" s="30" t="s">
        <v>114</v>
      </c>
      <c r="E105" s="58"/>
      <c r="F105" s="24" t="s">
        <v>115</v>
      </c>
      <c r="G105" s="25" t="s">
        <v>94</v>
      </c>
      <c r="H105" s="26">
        <v>2</v>
      </c>
      <c r="I105" s="79">
        <v>0.5</v>
      </c>
      <c r="U105" s="83">
        <f t="shared" si="14"/>
        <v>0.5</v>
      </c>
    </row>
    <row r="106" spans="1:24" s="41" customFormat="1" ht="47.25" x14ac:dyDescent="0.25">
      <c r="A106" s="19"/>
      <c r="B106" s="40"/>
      <c r="C106" s="89" t="s">
        <v>5</v>
      </c>
      <c r="D106" s="30" t="s">
        <v>238</v>
      </c>
      <c r="E106" s="58"/>
      <c r="F106" s="24" t="s">
        <v>237</v>
      </c>
      <c r="G106" s="25" t="s">
        <v>94</v>
      </c>
      <c r="H106" s="26">
        <v>2</v>
      </c>
      <c r="I106" s="79">
        <v>0.5</v>
      </c>
      <c r="U106" s="83">
        <f t="shared" si="14"/>
        <v>0.5</v>
      </c>
    </row>
    <row r="107" spans="1:24" s="41" customFormat="1" x14ac:dyDescent="0.25">
      <c r="A107" s="19"/>
      <c r="B107" s="40"/>
      <c r="C107" s="89" t="s">
        <v>5</v>
      </c>
      <c r="D107" s="20" t="s">
        <v>116</v>
      </c>
      <c r="E107" s="58"/>
      <c r="F107" s="24" t="s">
        <v>241</v>
      </c>
      <c r="G107" s="25" t="s">
        <v>94</v>
      </c>
      <c r="H107" s="26">
        <v>2</v>
      </c>
      <c r="I107" s="79">
        <v>0.4</v>
      </c>
      <c r="U107" s="83">
        <f t="shared" si="14"/>
        <v>0.4</v>
      </c>
    </row>
    <row r="108" spans="1:24" s="41" customFormat="1" ht="63" x14ac:dyDescent="0.25">
      <c r="A108" s="19"/>
      <c r="B108" s="40"/>
      <c r="C108" s="89" t="s">
        <v>5</v>
      </c>
      <c r="D108" s="30" t="s">
        <v>117</v>
      </c>
      <c r="E108" s="58"/>
      <c r="F108" s="30" t="s">
        <v>137</v>
      </c>
      <c r="G108" s="25" t="s">
        <v>94</v>
      </c>
      <c r="H108" s="26">
        <v>2</v>
      </c>
      <c r="I108" s="79">
        <v>0.5</v>
      </c>
      <c r="U108" s="83">
        <f t="shared" si="14"/>
        <v>0.5</v>
      </c>
    </row>
    <row r="109" spans="1:24" s="41" customFormat="1" ht="47.25" x14ac:dyDescent="0.25">
      <c r="A109" s="19"/>
      <c r="B109" s="40"/>
      <c r="C109" s="89" t="s">
        <v>5</v>
      </c>
      <c r="D109" s="30" t="s">
        <v>118</v>
      </c>
      <c r="E109" s="58"/>
      <c r="F109" s="24" t="s">
        <v>138</v>
      </c>
      <c r="G109" s="25" t="s">
        <v>94</v>
      </c>
      <c r="H109" s="26">
        <v>2</v>
      </c>
      <c r="I109" s="79">
        <v>0.5</v>
      </c>
      <c r="U109" s="83">
        <f t="shared" si="14"/>
        <v>0.5</v>
      </c>
    </row>
    <row r="110" spans="1:24" s="41" customFormat="1" ht="47.25" x14ac:dyDescent="0.25">
      <c r="A110" s="19"/>
      <c r="B110" s="40"/>
      <c r="C110" s="89" t="s">
        <v>5</v>
      </c>
      <c r="D110" s="30" t="s">
        <v>27</v>
      </c>
      <c r="E110" s="58"/>
      <c r="F110" s="24"/>
      <c r="G110" s="25" t="s">
        <v>94</v>
      </c>
      <c r="H110" s="26">
        <v>5</v>
      </c>
      <c r="I110" s="79">
        <v>0.25</v>
      </c>
      <c r="X110" s="83">
        <f>I110</f>
        <v>0.25</v>
      </c>
    </row>
    <row r="111" spans="1:24" s="41" customFormat="1" ht="31.5" x14ac:dyDescent="0.25">
      <c r="A111" s="19"/>
      <c r="B111" s="40"/>
      <c r="C111" s="89" t="s">
        <v>5</v>
      </c>
      <c r="D111" s="20" t="s">
        <v>18</v>
      </c>
      <c r="E111" s="58"/>
      <c r="F111" s="24" t="s">
        <v>35</v>
      </c>
      <c r="G111" s="25" t="s">
        <v>94</v>
      </c>
      <c r="H111" s="26">
        <v>5</v>
      </c>
      <c r="I111" s="79">
        <v>0.25</v>
      </c>
      <c r="X111" s="83">
        <f>I111</f>
        <v>0.25</v>
      </c>
    </row>
    <row r="112" spans="1:24" s="41" customFormat="1" x14ac:dyDescent="0.25">
      <c r="A112" s="53">
        <v>4</v>
      </c>
      <c r="B112" s="18" t="s">
        <v>41</v>
      </c>
      <c r="C112" s="25"/>
      <c r="D112" s="63"/>
      <c r="E112" s="58"/>
      <c r="F112" s="26"/>
      <c r="G112" s="25"/>
      <c r="H112" s="26"/>
      <c r="I112" s="79"/>
    </row>
    <row r="113" spans="1:24" s="41" customFormat="1" ht="47.25" x14ac:dyDescent="0.25">
      <c r="A113" s="53"/>
      <c r="B113" s="18"/>
      <c r="C113" s="26" t="s">
        <v>5</v>
      </c>
      <c r="D113" s="28" t="s">
        <v>119</v>
      </c>
      <c r="E113" s="58"/>
      <c r="F113" s="24" t="s">
        <v>272</v>
      </c>
      <c r="G113" s="25" t="s">
        <v>94</v>
      </c>
      <c r="H113" s="26">
        <v>5</v>
      </c>
      <c r="I113" s="79">
        <v>1.5</v>
      </c>
      <c r="X113" s="83">
        <f>I113</f>
        <v>1.5</v>
      </c>
    </row>
    <row r="114" spans="1:24" s="41" customFormat="1" x14ac:dyDescent="0.25">
      <c r="A114" s="53">
        <v>5</v>
      </c>
      <c r="B114" s="40" t="s">
        <v>32</v>
      </c>
      <c r="C114" s="58"/>
      <c r="D114" s="20"/>
      <c r="E114" s="20" t="s">
        <v>37</v>
      </c>
      <c r="F114" s="20"/>
      <c r="G114" s="58"/>
      <c r="H114" s="26"/>
      <c r="I114" s="80"/>
    </row>
    <row r="115" spans="1:24" s="41" customFormat="1" ht="47.25" x14ac:dyDescent="0.25">
      <c r="A115" s="53"/>
      <c r="B115" s="40"/>
      <c r="C115" s="26" t="s">
        <v>5</v>
      </c>
      <c r="D115" s="30" t="s">
        <v>120</v>
      </c>
      <c r="E115" s="58"/>
      <c r="F115" s="20" t="s">
        <v>273</v>
      </c>
      <c r="G115" s="25" t="s">
        <v>94</v>
      </c>
      <c r="H115" s="26">
        <v>1</v>
      </c>
      <c r="I115" s="76">
        <v>1</v>
      </c>
      <c r="T115" s="83">
        <f>I115</f>
        <v>1</v>
      </c>
    </row>
    <row r="116" spans="1:24" s="41" customFormat="1" ht="94.5" x14ac:dyDescent="0.25">
      <c r="A116" s="53"/>
      <c r="B116" s="40"/>
      <c r="C116" s="26" t="s">
        <v>5</v>
      </c>
      <c r="D116" s="30" t="s">
        <v>28</v>
      </c>
      <c r="E116" s="58"/>
      <c r="F116" s="20" t="s">
        <v>121</v>
      </c>
      <c r="G116" s="25" t="s">
        <v>94</v>
      </c>
      <c r="H116" s="26">
        <v>1</v>
      </c>
      <c r="I116" s="76">
        <v>1.1000000000000001</v>
      </c>
      <c r="T116" s="83">
        <f t="shared" ref="T116:T117" si="15">I116</f>
        <v>1.1000000000000001</v>
      </c>
    </row>
    <row r="117" spans="1:24" s="41" customFormat="1" ht="47.25" x14ac:dyDescent="0.25">
      <c r="A117" s="53"/>
      <c r="B117" s="40"/>
      <c r="C117" s="26" t="s">
        <v>5</v>
      </c>
      <c r="D117" s="30" t="s">
        <v>122</v>
      </c>
      <c r="E117" s="30"/>
      <c r="F117" s="30" t="s">
        <v>123</v>
      </c>
      <c r="G117" s="25" t="s">
        <v>94</v>
      </c>
      <c r="H117" s="26">
        <v>1</v>
      </c>
      <c r="I117" s="76">
        <v>1</v>
      </c>
      <c r="T117" s="83">
        <f t="shared" si="15"/>
        <v>1</v>
      </c>
    </row>
    <row r="118" spans="1:24" s="52" customFormat="1" ht="18.75" x14ac:dyDescent="0.25">
      <c r="A118" s="99" t="s">
        <v>15</v>
      </c>
      <c r="B118" s="100" t="s">
        <v>167</v>
      </c>
      <c r="C118" s="99"/>
      <c r="D118" s="101"/>
      <c r="E118" s="99"/>
      <c r="F118" s="101"/>
      <c r="G118" s="101"/>
      <c r="H118" s="101"/>
      <c r="I118" s="102">
        <f>SUM(I120:I159)</f>
        <v>15.000000000000004</v>
      </c>
      <c r="T118" s="85">
        <f>SUM(T79:T117)</f>
        <v>3.1</v>
      </c>
      <c r="U118" s="85">
        <f t="shared" ref="U118:X118" si="16">SUM(U79:U117)</f>
        <v>4.9000000000000004</v>
      </c>
      <c r="V118" s="85">
        <f t="shared" si="16"/>
        <v>0</v>
      </c>
      <c r="W118" s="85">
        <f t="shared" si="16"/>
        <v>9.4</v>
      </c>
      <c r="X118" s="85">
        <f t="shared" si="16"/>
        <v>2.6</v>
      </c>
    </row>
    <row r="119" spans="1:24" s="41" customFormat="1" x14ac:dyDescent="0.25">
      <c r="A119" s="19">
        <v>1</v>
      </c>
      <c r="B119" s="17" t="s">
        <v>30</v>
      </c>
      <c r="C119" s="20" t="s">
        <v>37</v>
      </c>
      <c r="D119" s="20"/>
      <c r="E119" s="20"/>
      <c r="F119" s="20"/>
      <c r="G119" s="58"/>
      <c r="H119" s="26"/>
      <c r="I119" s="58"/>
    </row>
    <row r="120" spans="1:24" s="41" customFormat="1" ht="31.5" x14ac:dyDescent="0.25">
      <c r="A120" s="19"/>
      <c r="B120" s="17"/>
      <c r="C120" s="26" t="s">
        <v>5</v>
      </c>
      <c r="D120" s="20" t="s">
        <v>18</v>
      </c>
      <c r="E120" s="20"/>
      <c r="F120" s="20" t="s">
        <v>33</v>
      </c>
      <c r="G120" s="25" t="s">
        <v>94</v>
      </c>
      <c r="H120" s="26">
        <v>5</v>
      </c>
      <c r="I120" s="76">
        <v>0.3</v>
      </c>
      <c r="X120" s="83">
        <f>I120</f>
        <v>0.3</v>
      </c>
    </row>
    <row r="121" spans="1:24" s="41" customFormat="1" ht="47.25" x14ac:dyDescent="0.25">
      <c r="A121" s="19"/>
      <c r="B121" s="17"/>
      <c r="C121" s="26" t="s">
        <v>5</v>
      </c>
      <c r="D121" s="20" t="s">
        <v>83</v>
      </c>
      <c r="E121" s="20"/>
      <c r="F121" s="20"/>
      <c r="G121" s="25" t="s">
        <v>94</v>
      </c>
      <c r="H121" s="26">
        <v>1</v>
      </c>
      <c r="I121" s="76">
        <v>0.2</v>
      </c>
      <c r="T121" s="83">
        <f>I121</f>
        <v>0.2</v>
      </c>
    </row>
    <row r="122" spans="1:24" s="41" customFormat="1" x14ac:dyDescent="0.25">
      <c r="A122" s="19"/>
      <c r="B122" s="17"/>
      <c r="C122" s="26" t="s">
        <v>5</v>
      </c>
      <c r="D122" s="20" t="s">
        <v>227</v>
      </c>
      <c r="E122" s="20"/>
      <c r="F122" s="20"/>
      <c r="G122" s="25" t="s">
        <v>94</v>
      </c>
      <c r="H122" s="26">
        <v>3</v>
      </c>
      <c r="I122" s="76">
        <v>0.3</v>
      </c>
      <c r="V122" s="83">
        <f>I122</f>
        <v>0.3</v>
      </c>
    </row>
    <row r="123" spans="1:24" s="41" customFormat="1" ht="47.25" x14ac:dyDescent="0.25">
      <c r="A123" s="19"/>
      <c r="B123" s="17"/>
      <c r="C123" s="26" t="s">
        <v>5</v>
      </c>
      <c r="D123" s="20" t="s">
        <v>45</v>
      </c>
      <c r="E123" s="20"/>
      <c r="F123" s="20" t="s">
        <v>46</v>
      </c>
      <c r="G123" s="25" t="s">
        <v>94</v>
      </c>
      <c r="H123" s="26">
        <v>1</v>
      </c>
      <c r="I123" s="76">
        <v>0.3</v>
      </c>
      <c r="T123" s="83">
        <f>I123</f>
        <v>0.3</v>
      </c>
    </row>
    <row r="124" spans="1:24" s="41" customFormat="1" ht="31.5" x14ac:dyDescent="0.25">
      <c r="A124" s="19"/>
      <c r="B124" s="17"/>
      <c r="C124" s="26" t="s">
        <v>5</v>
      </c>
      <c r="D124" s="20" t="s">
        <v>229</v>
      </c>
      <c r="E124" s="20"/>
      <c r="F124" s="20" t="s">
        <v>230</v>
      </c>
      <c r="G124" s="25" t="s">
        <v>94</v>
      </c>
      <c r="H124" s="26">
        <v>3</v>
      </c>
      <c r="I124" s="76">
        <v>0.5</v>
      </c>
      <c r="V124" s="83">
        <f>I124</f>
        <v>0.5</v>
      </c>
    </row>
    <row r="125" spans="1:24" s="41" customFormat="1" ht="63" x14ac:dyDescent="0.25">
      <c r="A125" s="19"/>
      <c r="B125" s="17"/>
      <c r="C125" s="26" t="s">
        <v>5</v>
      </c>
      <c r="D125" s="20" t="s">
        <v>47</v>
      </c>
      <c r="E125" s="20"/>
      <c r="F125" s="20" t="s">
        <v>84</v>
      </c>
      <c r="G125" s="25" t="s">
        <v>94</v>
      </c>
      <c r="H125" s="26">
        <v>3</v>
      </c>
      <c r="I125" s="76">
        <v>0.3</v>
      </c>
      <c r="V125" s="83">
        <f t="shared" ref="V125:V128" si="17">I125</f>
        <v>0.3</v>
      </c>
    </row>
    <row r="126" spans="1:24" s="41" customFormat="1" ht="94.5" x14ac:dyDescent="0.25">
      <c r="A126" s="19"/>
      <c r="B126" s="17"/>
      <c r="C126" s="26" t="s">
        <v>5</v>
      </c>
      <c r="D126" s="20" t="s">
        <v>24</v>
      </c>
      <c r="E126" s="20"/>
      <c r="F126" s="20" t="s">
        <v>231</v>
      </c>
      <c r="G126" s="25" t="s">
        <v>94</v>
      </c>
      <c r="H126" s="26">
        <v>3</v>
      </c>
      <c r="I126" s="76">
        <v>0.5</v>
      </c>
      <c r="V126" s="83">
        <f t="shared" si="17"/>
        <v>0.5</v>
      </c>
    </row>
    <row r="127" spans="1:24" s="41" customFormat="1" ht="78.75" x14ac:dyDescent="0.25">
      <c r="A127" s="19"/>
      <c r="B127" s="17"/>
      <c r="C127" s="26" t="s">
        <v>5</v>
      </c>
      <c r="D127" s="20" t="s">
        <v>48</v>
      </c>
      <c r="E127" s="20"/>
      <c r="F127" s="20" t="s">
        <v>228</v>
      </c>
      <c r="G127" s="25" t="s">
        <v>94</v>
      </c>
      <c r="H127" s="26">
        <v>3</v>
      </c>
      <c r="I127" s="76">
        <v>0.5</v>
      </c>
      <c r="V127" s="83">
        <f t="shared" si="17"/>
        <v>0.5</v>
      </c>
    </row>
    <row r="128" spans="1:24" s="41" customFormat="1" ht="31.5" x14ac:dyDescent="0.25">
      <c r="A128" s="19"/>
      <c r="B128" s="17"/>
      <c r="C128" s="26" t="s">
        <v>5</v>
      </c>
      <c r="D128" s="20" t="s">
        <v>49</v>
      </c>
      <c r="E128" s="20"/>
      <c r="F128" s="20"/>
      <c r="G128" s="25" t="s">
        <v>94</v>
      </c>
      <c r="H128" s="26">
        <v>3</v>
      </c>
      <c r="I128" s="76">
        <v>0.3</v>
      </c>
      <c r="V128" s="83">
        <f t="shared" si="17"/>
        <v>0.3</v>
      </c>
    </row>
    <row r="129" spans="1:24" s="41" customFormat="1" ht="47.25" x14ac:dyDescent="0.25">
      <c r="A129" s="19"/>
      <c r="B129" s="17"/>
      <c r="C129" s="26" t="s">
        <v>5</v>
      </c>
      <c r="D129" s="20" t="s">
        <v>50</v>
      </c>
      <c r="E129" s="20"/>
      <c r="F129" s="20" t="s">
        <v>51</v>
      </c>
      <c r="G129" s="25" t="s">
        <v>94</v>
      </c>
      <c r="H129" s="26">
        <v>5</v>
      </c>
      <c r="I129" s="76">
        <v>0.25</v>
      </c>
      <c r="X129" s="83">
        <f>I129</f>
        <v>0.25</v>
      </c>
    </row>
    <row r="130" spans="1:24" s="41" customFormat="1" x14ac:dyDescent="0.25">
      <c r="A130" s="19">
        <v>2</v>
      </c>
      <c r="B130" s="17" t="s">
        <v>59</v>
      </c>
      <c r="C130" s="20"/>
      <c r="D130" s="20"/>
      <c r="E130" s="20"/>
      <c r="F130" s="20"/>
      <c r="G130" s="20"/>
      <c r="H130" s="26"/>
      <c r="I130" s="76"/>
    </row>
    <row r="131" spans="1:24" s="41" customFormat="1" ht="31.5" x14ac:dyDescent="0.25">
      <c r="A131" s="19"/>
      <c r="B131" s="17"/>
      <c r="C131" s="26" t="s">
        <v>5</v>
      </c>
      <c r="D131" s="20" t="s">
        <v>169</v>
      </c>
      <c r="E131" s="20"/>
      <c r="F131" s="20" t="s">
        <v>170</v>
      </c>
      <c r="G131" s="25" t="s">
        <v>94</v>
      </c>
      <c r="H131" s="26">
        <v>4</v>
      </c>
      <c r="I131" s="76">
        <v>0.5</v>
      </c>
      <c r="W131" s="83">
        <f>I131</f>
        <v>0.5</v>
      </c>
    </row>
    <row r="132" spans="1:24" s="41" customFormat="1" ht="47.25" x14ac:dyDescent="0.25">
      <c r="A132" s="19"/>
      <c r="B132" s="17"/>
      <c r="C132" s="26" t="s">
        <v>5</v>
      </c>
      <c r="D132" s="20" t="s">
        <v>60</v>
      </c>
      <c r="E132" s="20"/>
      <c r="F132" s="20" t="s">
        <v>265</v>
      </c>
      <c r="G132" s="25" t="s">
        <v>94</v>
      </c>
      <c r="H132" s="26">
        <v>4</v>
      </c>
      <c r="I132" s="76">
        <v>0.5</v>
      </c>
      <c r="W132" s="83">
        <f>I132</f>
        <v>0.5</v>
      </c>
    </row>
    <row r="133" spans="1:24" s="41" customFormat="1" x14ac:dyDescent="0.25">
      <c r="A133" s="19">
        <v>3</v>
      </c>
      <c r="B133" s="17" t="s">
        <v>171</v>
      </c>
      <c r="C133" s="20"/>
      <c r="D133" s="20"/>
      <c r="E133" s="20"/>
      <c r="F133" s="20"/>
      <c r="G133" s="20"/>
      <c r="H133" s="26"/>
      <c r="I133" s="76"/>
    </row>
    <row r="134" spans="1:24" s="41" customFormat="1" ht="47.25" x14ac:dyDescent="0.25">
      <c r="A134" s="19"/>
      <c r="B134" s="17"/>
      <c r="C134" s="26" t="s">
        <v>5</v>
      </c>
      <c r="D134" s="20" t="s">
        <v>172</v>
      </c>
      <c r="E134" s="20"/>
      <c r="F134" s="20" t="s">
        <v>173</v>
      </c>
      <c r="G134" s="25" t="s">
        <v>94</v>
      </c>
      <c r="H134" s="26">
        <v>4</v>
      </c>
      <c r="I134" s="76">
        <v>0.5</v>
      </c>
      <c r="W134" s="83">
        <f>I134</f>
        <v>0.5</v>
      </c>
    </row>
    <row r="135" spans="1:24" s="41" customFormat="1" ht="31.5" x14ac:dyDescent="0.25">
      <c r="A135" s="19"/>
      <c r="B135" s="17"/>
      <c r="C135" s="26" t="s">
        <v>5</v>
      </c>
      <c r="D135" s="20" t="s">
        <v>57</v>
      </c>
      <c r="E135" s="20"/>
      <c r="F135" s="20" t="s">
        <v>174</v>
      </c>
      <c r="G135" s="25" t="s">
        <v>94</v>
      </c>
      <c r="H135" s="26">
        <v>4</v>
      </c>
      <c r="I135" s="76">
        <v>0.5</v>
      </c>
      <c r="W135" s="83">
        <f t="shared" ref="W135:W136" si="18">I135</f>
        <v>0.5</v>
      </c>
    </row>
    <row r="136" spans="1:24" s="41" customFormat="1" ht="47.25" x14ac:dyDescent="0.25">
      <c r="A136" s="19"/>
      <c r="B136" s="17"/>
      <c r="C136" s="26" t="s">
        <v>5</v>
      </c>
      <c r="D136" s="20" t="s">
        <v>58</v>
      </c>
      <c r="E136" s="20"/>
      <c r="F136" s="20" t="s">
        <v>175</v>
      </c>
      <c r="G136" s="25" t="s">
        <v>94</v>
      </c>
      <c r="H136" s="26">
        <v>4</v>
      </c>
      <c r="I136" s="76">
        <v>0.5</v>
      </c>
      <c r="W136" s="83">
        <f t="shared" si="18"/>
        <v>0.5</v>
      </c>
    </row>
    <row r="137" spans="1:24" s="41" customFormat="1" x14ac:dyDescent="0.25">
      <c r="A137" s="19">
        <v>4</v>
      </c>
      <c r="B137" s="17" t="s">
        <v>53</v>
      </c>
      <c r="C137" s="20"/>
      <c r="D137" s="20"/>
      <c r="E137" s="20"/>
      <c r="F137" s="20"/>
      <c r="G137" s="30"/>
      <c r="H137" s="26"/>
      <c r="I137" s="76"/>
    </row>
    <row r="138" spans="1:24" s="41" customFormat="1" ht="47.25" x14ac:dyDescent="0.25">
      <c r="A138" s="19"/>
      <c r="B138" s="17"/>
      <c r="C138" s="26" t="s">
        <v>5</v>
      </c>
      <c r="D138" s="20" t="s">
        <v>232</v>
      </c>
      <c r="E138" s="20"/>
      <c r="F138" s="20" t="s">
        <v>233</v>
      </c>
      <c r="G138" s="25" t="s">
        <v>94</v>
      </c>
      <c r="H138" s="26">
        <v>4</v>
      </c>
      <c r="I138" s="76">
        <v>0.5</v>
      </c>
      <c r="W138" s="83">
        <f>I138</f>
        <v>0.5</v>
      </c>
    </row>
    <row r="139" spans="1:24" s="41" customFormat="1" ht="31.5" x14ac:dyDescent="0.25">
      <c r="A139" s="19"/>
      <c r="B139" s="17"/>
      <c r="C139" s="26" t="s">
        <v>5</v>
      </c>
      <c r="D139" s="20" t="s">
        <v>54</v>
      </c>
      <c r="E139" s="20"/>
      <c r="F139" s="20" t="s">
        <v>176</v>
      </c>
      <c r="G139" s="25" t="s">
        <v>94</v>
      </c>
      <c r="H139" s="26">
        <v>4</v>
      </c>
      <c r="I139" s="76">
        <v>0.5</v>
      </c>
      <c r="W139" s="83">
        <f t="shared" ref="W139:W141" si="19">I139</f>
        <v>0.5</v>
      </c>
    </row>
    <row r="140" spans="1:24" s="41" customFormat="1" ht="47.25" x14ac:dyDescent="0.25">
      <c r="A140" s="19"/>
      <c r="B140" s="17"/>
      <c r="C140" s="26" t="s">
        <v>5</v>
      </c>
      <c r="D140" s="20" t="s">
        <v>87</v>
      </c>
      <c r="E140" s="20"/>
      <c r="F140" s="20" t="s">
        <v>55</v>
      </c>
      <c r="G140" s="25" t="s">
        <v>94</v>
      </c>
      <c r="H140" s="26">
        <v>4</v>
      </c>
      <c r="I140" s="76">
        <v>0.5</v>
      </c>
      <c r="W140" s="83">
        <f t="shared" si="19"/>
        <v>0.5</v>
      </c>
    </row>
    <row r="141" spans="1:24" s="41" customFormat="1" ht="47.25" x14ac:dyDescent="0.25">
      <c r="A141" s="19"/>
      <c r="B141" s="17"/>
      <c r="C141" s="26" t="s">
        <v>5</v>
      </c>
      <c r="D141" s="20" t="s">
        <v>56</v>
      </c>
      <c r="E141" s="20"/>
      <c r="F141" s="20" t="s">
        <v>55</v>
      </c>
      <c r="G141" s="25" t="s">
        <v>94</v>
      </c>
      <c r="H141" s="26">
        <v>4</v>
      </c>
      <c r="I141" s="76">
        <v>0.5</v>
      </c>
      <c r="W141" s="83">
        <f t="shared" si="19"/>
        <v>0.5</v>
      </c>
    </row>
    <row r="142" spans="1:24" s="41" customFormat="1" ht="31.5" x14ac:dyDescent="0.25">
      <c r="A142" s="19">
        <v>5</v>
      </c>
      <c r="B142" s="17" t="s">
        <v>52</v>
      </c>
      <c r="C142" s="20" t="s">
        <v>37</v>
      </c>
      <c r="D142" s="20"/>
      <c r="E142" s="20"/>
      <c r="F142" s="20"/>
      <c r="G142" s="20"/>
      <c r="H142" s="26"/>
      <c r="I142" s="76"/>
    </row>
    <row r="143" spans="1:24" s="41" customFormat="1" ht="47.25" x14ac:dyDescent="0.25">
      <c r="A143" s="19"/>
      <c r="B143" s="17"/>
      <c r="C143" s="26" t="s">
        <v>5</v>
      </c>
      <c r="D143" s="20" t="s">
        <v>86</v>
      </c>
      <c r="E143" s="20"/>
      <c r="F143" s="20" t="s">
        <v>236</v>
      </c>
      <c r="G143" s="25" t="s">
        <v>94</v>
      </c>
      <c r="H143" s="26">
        <v>4</v>
      </c>
      <c r="I143" s="76">
        <v>0.4</v>
      </c>
      <c r="W143" s="83">
        <f>I143</f>
        <v>0.4</v>
      </c>
    </row>
    <row r="144" spans="1:24" s="41" customFormat="1" ht="47.25" x14ac:dyDescent="0.25">
      <c r="A144" s="19"/>
      <c r="B144" s="20"/>
      <c r="C144" s="26" t="s">
        <v>5</v>
      </c>
      <c r="D144" s="20" t="s">
        <v>234</v>
      </c>
      <c r="E144" s="20"/>
      <c r="F144" s="20" t="s">
        <v>235</v>
      </c>
      <c r="G144" s="25" t="s">
        <v>94</v>
      </c>
      <c r="H144" s="26">
        <v>4</v>
      </c>
      <c r="I144" s="76">
        <v>0.4</v>
      </c>
      <c r="W144" s="83">
        <f>I144</f>
        <v>0.4</v>
      </c>
    </row>
    <row r="145" spans="1:24" s="41" customFormat="1" ht="47.25" x14ac:dyDescent="0.25">
      <c r="A145" s="19"/>
      <c r="B145" s="17"/>
      <c r="C145" s="26" t="s">
        <v>5</v>
      </c>
      <c r="D145" s="20" t="s">
        <v>239</v>
      </c>
      <c r="E145" s="20"/>
      <c r="F145" s="20" t="s">
        <v>177</v>
      </c>
      <c r="G145" s="25" t="s">
        <v>94</v>
      </c>
      <c r="H145" s="26">
        <v>3</v>
      </c>
      <c r="I145" s="76">
        <v>0.4</v>
      </c>
      <c r="V145" s="83">
        <f>I145</f>
        <v>0.4</v>
      </c>
    </row>
    <row r="146" spans="1:24" s="41" customFormat="1" ht="47.25" x14ac:dyDescent="0.25">
      <c r="A146" s="19"/>
      <c r="B146" s="17"/>
      <c r="C146" s="26" t="s">
        <v>5</v>
      </c>
      <c r="D146" s="20" t="s">
        <v>240</v>
      </c>
      <c r="E146" s="20"/>
      <c r="F146" s="20" t="s">
        <v>177</v>
      </c>
      <c r="G146" s="25" t="s">
        <v>94</v>
      </c>
      <c r="H146" s="26">
        <v>3</v>
      </c>
      <c r="I146" s="76">
        <v>0.4</v>
      </c>
      <c r="V146" s="83">
        <f>I146</f>
        <v>0.4</v>
      </c>
    </row>
    <row r="147" spans="1:24" s="41" customFormat="1" ht="31.5" x14ac:dyDescent="0.25">
      <c r="A147" s="19">
        <v>6</v>
      </c>
      <c r="B147" s="17" t="s">
        <v>61</v>
      </c>
      <c r="C147" s="20" t="s">
        <v>37</v>
      </c>
      <c r="D147" s="20"/>
      <c r="E147" s="20"/>
      <c r="F147" s="20"/>
      <c r="G147" s="20"/>
      <c r="H147" s="26"/>
      <c r="I147" s="80"/>
    </row>
    <row r="148" spans="1:24" s="41" customFormat="1" ht="31.5" x14ac:dyDescent="0.25">
      <c r="A148" s="19"/>
      <c r="B148" s="17"/>
      <c r="C148" s="26" t="s">
        <v>5</v>
      </c>
      <c r="D148" s="20" t="s">
        <v>62</v>
      </c>
      <c r="E148" s="20"/>
      <c r="F148" s="20"/>
      <c r="G148" s="25" t="s">
        <v>94</v>
      </c>
      <c r="H148" s="26">
        <v>5</v>
      </c>
      <c r="I148" s="76">
        <v>0.25</v>
      </c>
      <c r="X148" s="83">
        <f>I148</f>
        <v>0.25</v>
      </c>
    </row>
    <row r="149" spans="1:24" s="41" customFormat="1" x14ac:dyDescent="0.25">
      <c r="A149" s="19"/>
      <c r="B149" s="17"/>
      <c r="C149" s="26" t="s">
        <v>5</v>
      </c>
      <c r="D149" s="20" t="s">
        <v>63</v>
      </c>
      <c r="E149" s="20"/>
      <c r="F149" s="20"/>
      <c r="G149" s="25" t="s">
        <v>94</v>
      </c>
      <c r="H149" s="26">
        <v>3</v>
      </c>
      <c r="I149" s="76">
        <v>0.25</v>
      </c>
      <c r="V149" s="83">
        <f>I149</f>
        <v>0.25</v>
      </c>
    </row>
    <row r="150" spans="1:24" s="41" customFormat="1" ht="47.25" x14ac:dyDescent="0.25">
      <c r="A150" s="19"/>
      <c r="B150" s="17"/>
      <c r="C150" s="26" t="s">
        <v>5</v>
      </c>
      <c r="D150" s="20" t="s">
        <v>64</v>
      </c>
      <c r="E150" s="20"/>
      <c r="F150" s="20" t="s">
        <v>179</v>
      </c>
      <c r="G150" s="25" t="s">
        <v>94</v>
      </c>
      <c r="H150" s="26">
        <v>3</v>
      </c>
      <c r="I150" s="76">
        <v>0.3</v>
      </c>
      <c r="V150" s="83">
        <f t="shared" ref="V150:V153" si="20">I150</f>
        <v>0.3</v>
      </c>
    </row>
    <row r="151" spans="1:24" s="41" customFormat="1" x14ac:dyDescent="0.25">
      <c r="A151" s="19"/>
      <c r="B151" s="17"/>
      <c r="C151" s="26" t="s">
        <v>5</v>
      </c>
      <c r="D151" s="20" t="s">
        <v>26</v>
      </c>
      <c r="E151" s="20"/>
      <c r="F151" s="20"/>
      <c r="G151" s="25" t="s">
        <v>94</v>
      </c>
      <c r="H151" s="26">
        <v>3</v>
      </c>
      <c r="I151" s="76">
        <v>0.3</v>
      </c>
      <c r="V151" s="83">
        <f t="shared" si="20"/>
        <v>0.3</v>
      </c>
    </row>
    <row r="152" spans="1:24" s="41" customFormat="1" ht="47.25" x14ac:dyDescent="0.25">
      <c r="A152" s="19"/>
      <c r="B152" s="17"/>
      <c r="C152" s="26" t="s">
        <v>5</v>
      </c>
      <c r="D152" s="20" t="s">
        <v>178</v>
      </c>
      <c r="E152" s="20"/>
      <c r="F152" s="20" t="s">
        <v>180</v>
      </c>
      <c r="G152" s="25" t="s">
        <v>94</v>
      </c>
      <c r="H152" s="26">
        <v>3</v>
      </c>
      <c r="I152" s="76">
        <v>0.4</v>
      </c>
      <c r="V152" s="83">
        <f t="shared" si="20"/>
        <v>0.4</v>
      </c>
    </row>
    <row r="153" spans="1:24" s="41" customFormat="1" ht="31.5" x14ac:dyDescent="0.25">
      <c r="A153" s="19"/>
      <c r="B153" s="17"/>
      <c r="C153" s="26" t="s">
        <v>5</v>
      </c>
      <c r="D153" s="20" t="s">
        <v>34</v>
      </c>
      <c r="E153" s="20"/>
      <c r="F153" s="20"/>
      <c r="G153" s="25" t="s">
        <v>94</v>
      </c>
      <c r="H153" s="26">
        <v>3</v>
      </c>
      <c r="I153" s="76">
        <v>0.25</v>
      </c>
      <c r="V153" s="83">
        <f t="shared" si="20"/>
        <v>0.25</v>
      </c>
    </row>
    <row r="154" spans="1:24" s="41" customFormat="1" ht="31.5" x14ac:dyDescent="0.25">
      <c r="A154" s="19"/>
      <c r="B154" s="17"/>
      <c r="C154" s="26" t="s">
        <v>5</v>
      </c>
      <c r="D154" s="20" t="s">
        <v>181</v>
      </c>
      <c r="E154" s="20"/>
      <c r="F154" s="20" t="s">
        <v>182</v>
      </c>
      <c r="G154" s="25" t="s">
        <v>94</v>
      </c>
      <c r="H154" s="26">
        <v>2</v>
      </c>
      <c r="I154" s="76">
        <v>0.4</v>
      </c>
      <c r="U154" s="83">
        <f>I154</f>
        <v>0.4</v>
      </c>
    </row>
    <row r="155" spans="1:24" s="41" customFormat="1" ht="31.5" x14ac:dyDescent="0.25">
      <c r="A155" s="19"/>
      <c r="B155" s="17"/>
      <c r="C155" s="26" t="s">
        <v>5</v>
      </c>
      <c r="D155" s="20" t="s">
        <v>18</v>
      </c>
      <c r="E155" s="20"/>
      <c r="F155" s="20" t="s">
        <v>35</v>
      </c>
      <c r="G155" s="25" t="s">
        <v>94</v>
      </c>
      <c r="H155" s="26">
        <v>5</v>
      </c>
      <c r="I155" s="76">
        <v>0.3</v>
      </c>
      <c r="X155" s="83">
        <f>I155</f>
        <v>0.3</v>
      </c>
    </row>
    <row r="156" spans="1:24" s="41" customFormat="1" x14ac:dyDescent="0.25">
      <c r="A156" s="19">
        <v>7</v>
      </c>
      <c r="B156" s="28" t="s">
        <v>32</v>
      </c>
      <c r="C156" s="20"/>
      <c r="D156" s="28"/>
      <c r="E156" s="29"/>
      <c r="F156" s="28"/>
      <c r="G156" s="25"/>
      <c r="H156" s="31"/>
      <c r="I156" s="79"/>
    </row>
    <row r="157" spans="1:24" s="41" customFormat="1" ht="94.5" x14ac:dyDescent="0.25">
      <c r="A157" s="19"/>
      <c r="B157" s="23"/>
      <c r="C157" s="27" t="s">
        <v>5</v>
      </c>
      <c r="D157" s="28" t="s">
        <v>42</v>
      </c>
      <c r="E157" s="29"/>
      <c r="F157" s="20" t="s">
        <v>168</v>
      </c>
      <c r="G157" s="25" t="s">
        <v>94</v>
      </c>
      <c r="H157" s="26">
        <v>1</v>
      </c>
      <c r="I157" s="76">
        <v>1</v>
      </c>
      <c r="T157" s="83">
        <f>I157</f>
        <v>1</v>
      </c>
    </row>
    <row r="158" spans="1:24" s="41" customFormat="1" ht="78.75" x14ac:dyDescent="0.25">
      <c r="A158" s="19"/>
      <c r="B158" s="23"/>
      <c r="C158" s="27" t="s">
        <v>5</v>
      </c>
      <c r="D158" s="28" t="s">
        <v>28</v>
      </c>
      <c r="E158" s="29"/>
      <c r="F158" s="20" t="s">
        <v>271</v>
      </c>
      <c r="G158" s="25">
        <v>0</v>
      </c>
      <c r="H158" s="26">
        <v>1</v>
      </c>
      <c r="I158" s="76">
        <v>1</v>
      </c>
      <c r="T158" s="83">
        <f t="shared" ref="T158:T159" si="21">I158</f>
        <v>1</v>
      </c>
    </row>
    <row r="159" spans="1:24" s="52" customFormat="1" ht="94.5" x14ac:dyDescent="0.25">
      <c r="A159" s="56"/>
      <c r="B159" s="70"/>
      <c r="C159" s="71" t="s">
        <v>5</v>
      </c>
      <c r="D159" s="72" t="s">
        <v>122</v>
      </c>
      <c r="E159" s="72"/>
      <c r="F159" s="72" t="s">
        <v>183</v>
      </c>
      <c r="G159" s="73" t="s">
        <v>94</v>
      </c>
      <c r="H159" s="74">
        <v>1</v>
      </c>
      <c r="I159" s="82">
        <v>1</v>
      </c>
      <c r="T159" s="83">
        <f t="shared" si="21"/>
        <v>1</v>
      </c>
    </row>
    <row r="160" spans="1:24" s="52" customFormat="1" ht="18.75" x14ac:dyDescent="0.25">
      <c r="A160" s="105" t="s">
        <v>29</v>
      </c>
      <c r="B160" s="106" t="s">
        <v>296</v>
      </c>
      <c r="C160" s="107"/>
      <c r="D160" s="108"/>
      <c r="E160" s="108"/>
      <c r="F160" s="108"/>
      <c r="G160" s="109"/>
      <c r="H160" s="110"/>
      <c r="I160" s="102">
        <f>SUM(I162:I201)</f>
        <v>17</v>
      </c>
      <c r="T160" s="52">
        <f>SUM(T120:T159)</f>
        <v>3.5</v>
      </c>
      <c r="U160" s="52">
        <f t="shared" ref="U160:X160" si="22">SUM(U120:U159)</f>
        <v>0.4</v>
      </c>
      <c r="V160" s="52">
        <f t="shared" si="22"/>
        <v>4.7</v>
      </c>
      <c r="W160" s="52">
        <f t="shared" si="22"/>
        <v>5.3000000000000007</v>
      </c>
      <c r="X160" s="52">
        <f t="shared" si="22"/>
        <v>1.1000000000000001</v>
      </c>
    </row>
    <row r="161" spans="1:24" s="41" customFormat="1" x14ac:dyDescent="0.25">
      <c r="A161" s="54">
        <v>1</v>
      </c>
      <c r="B161" s="65" t="s">
        <v>65</v>
      </c>
      <c r="C161" s="91"/>
      <c r="D161" s="61"/>
      <c r="E161" s="61" t="s">
        <v>37</v>
      </c>
      <c r="F161" s="61"/>
      <c r="G161" s="61"/>
      <c r="H161" s="88"/>
      <c r="I161" s="81"/>
    </row>
    <row r="162" spans="1:24" s="41" customFormat="1" ht="31.5" x14ac:dyDescent="0.25">
      <c r="A162" s="19"/>
      <c r="B162" s="17"/>
      <c r="C162" s="27" t="s">
        <v>5</v>
      </c>
      <c r="D162" s="20" t="s">
        <v>18</v>
      </c>
      <c r="E162" s="20" t="s">
        <v>37</v>
      </c>
      <c r="F162" s="20" t="s">
        <v>33</v>
      </c>
      <c r="G162" s="25" t="s">
        <v>94</v>
      </c>
      <c r="H162" s="26">
        <v>5</v>
      </c>
      <c r="I162" s="76">
        <v>0.3</v>
      </c>
      <c r="X162" s="83">
        <f>I162</f>
        <v>0.3</v>
      </c>
    </row>
    <row r="163" spans="1:24" s="41" customFormat="1" ht="47.25" x14ac:dyDescent="0.25">
      <c r="A163" s="19"/>
      <c r="B163" s="17"/>
      <c r="C163" s="27" t="s">
        <v>5</v>
      </c>
      <c r="D163" s="20" t="s">
        <v>21</v>
      </c>
      <c r="E163" s="20" t="s">
        <v>37</v>
      </c>
      <c r="F163" s="20"/>
      <c r="G163" s="25" t="s">
        <v>94</v>
      </c>
      <c r="H163" s="26">
        <v>5</v>
      </c>
      <c r="I163" s="76">
        <v>0.3</v>
      </c>
      <c r="X163" s="83">
        <f>I163</f>
        <v>0.3</v>
      </c>
    </row>
    <row r="164" spans="1:24" s="41" customFormat="1" ht="47.25" x14ac:dyDescent="0.25">
      <c r="A164" s="19"/>
      <c r="B164" s="17"/>
      <c r="C164" s="27" t="s">
        <v>5</v>
      </c>
      <c r="D164" s="20" t="s">
        <v>83</v>
      </c>
      <c r="E164" s="20" t="s">
        <v>37</v>
      </c>
      <c r="F164" s="20"/>
      <c r="G164" s="25" t="s">
        <v>94</v>
      </c>
      <c r="H164" s="26">
        <v>1</v>
      </c>
      <c r="I164" s="76">
        <v>0.25</v>
      </c>
      <c r="T164" s="83">
        <f>I164</f>
        <v>0.25</v>
      </c>
    </row>
    <row r="165" spans="1:24" s="41" customFormat="1" ht="31.5" x14ac:dyDescent="0.25">
      <c r="A165" s="19"/>
      <c r="B165" s="17"/>
      <c r="C165" s="27" t="s">
        <v>5</v>
      </c>
      <c r="D165" s="20" t="s">
        <v>45</v>
      </c>
      <c r="E165" s="20" t="s">
        <v>37</v>
      </c>
      <c r="F165" s="20" t="s">
        <v>196</v>
      </c>
      <c r="G165" s="25" t="s">
        <v>94</v>
      </c>
      <c r="H165" s="26">
        <v>1</v>
      </c>
      <c r="I165" s="76">
        <v>0.25</v>
      </c>
      <c r="T165" s="83">
        <f>I165</f>
        <v>0.25</v>
      </c>
    </row>
    <row r="166" spans="1:24" s="41" customFormat="1" x14ac:dyDescent="0.25">
      <c r="A166" s="19">
        <v>2</v>
      </c>
      <c r="B166" s="17" t="s">
        <v>66</v>
      </c>
      <c r="C166" s="27"/>
      <c r="D166" s="20"/>
      <c r="E166" s="20" t="s">
        <v>37</v>
      </c>
      <c r="F166" s="20"/>
      <c r="G166" s="20"/>
      <c r="H166" s="26"/>
      <c r="I166" s="76"/>
    </row>
    <row r="167" spans="1:24" s="41" customFormat="1" ht="47.25" x14ac:dyDescent="0.25">
      <c r="A167" s="19"/>
      <c r="B167" s="17"/>
      <c r="C167" s="27" t="s">
        <v>5</v>
      </c>
      <c r="D167" s="20" t="s">
        <v>67</v>
      </c>
      <c r="E167" s="20" t="s">
        <v>37</v>
      </c>
      <c r="F167" s="20"/>
      <c r="G167" s="25" t="s">
        <v>94</v>
      </c>
      <c r="H167" s="26">
        <v>4</v>
      </c>
      <c r="I167" s="76">
        <v>1</v>
      </c>
      <c r="W167" s="83">
        <f>I167</f>
        <v>1</v>
      </c>
    </row>
    <row r="168" spans="1:24" s="41" customFormat="1" ht="31.5" x14ac:dyDescent="0.25">
      <c r="A168" s="19"/>
      <c r="B168" s="17"/>
      <c r="C168" s="27" t="s">
        <v>5</v>
      </c>
      <c r="D168" s="20" t="s">
        <v>184</v>
      </c>
      <c r="E168" s="20" t="s">
        <v>37</v>
      </c>
      <c r="F168" s="20"/>
      <c r="G168" s="25" t="s">
        <v>94</v>
      </c>
      <c r="H168" s="26">
        <v>4</v>
      </c>
      <c r="I168" s="76">
        <v>1</v>
      </c>
      <c r="W168" s="83">
        <f t="shared" ref="W168:W173" si="23">I168</f>
        <v>1</v>
      </c>
    </row>
    <row r="169" spans="1:24" s="41" customFormat="1" ht="31.5" x14ac:dyDescent="0.25">
      <c r="A169" s="19"/>
      <c r="B169" s="17"/>
      <c r="C169" s="27" t="s">
        <v>5</v>
      </c>
      <c r="D169" s="20" t="s">
        <v>190</v>
      </c>
      <c r="E169" s="20" t="s">
        <v>37</v>
      </c>
      <c r="F169" s="20"/>
      <c r="G169" s="25" t="s">
        <v>94</v>
      </c>
      <c r="H169" s="26">
        <v>4</v>
      </c>
      <c r="I169" s="76">
        <v>1</v>
      </c>
      <c r="W169" s="83">
        <f t="shared" si="23"/>
        <v>1</v>
      </c>
    </row>
    <row r="170" spans="1:24" s="41" customFormat="1" ht="31.5" x14ac:dyDescent="0.25">
      <c r="A170" s="19"/>
      <c r="B170" s="17"/>
      <c r="C170" s="27" t="s">
        <v>5</v>
      </c>
      <c r="D170" s="20" t="s">
        <v>197</v>
      </c>
      <c r="E170" s="20" t="s">
        <v>37</v>
      </c>
      <c r="F170" s="20"/>
      <c r="G170" s="25" t="s">
        <v>94</v>
      </c>
      <c r="H170" s="26">
        <v>4</v>
      </c>
      <c r="I170" s="76">
        <v>1</v>
      </c>
      <c r="W170" s="83">
        <f t="shared" si="23"/>
        <v>1</v>
      </c>
    </row>
    <row r="171" spans="1:24" s="41" customFormat="1" ht="31.5" x14ac:dyDescent="0.25">
      <c r="A171" s="19"/>
      <c r="B171" s="17"/>
      <c r="C171" s="27" t="s">
        <v>5</v>
      </c>
      <c r="D171" s="20" t="s">
        <v>187</v>
      </c>
      <c r="E171" s="20" t="s">
        <v>37</v>
      </c>
      <c r="F171" s="20"/>
      <c r="G171" s="25" t="s">
        <v>94</v>
      </c>
      <c r="H171" s="26">
        <v>4</v>
      </c>
      <c r="I171" s="76">
        <v>1</v>
      </c>
      <c r="W171" s="83">
        <f t="shared" si="23"/>
        <v>1</v>
      </c>
    </row>
    <row r="172" spans="1:24" s="41" customFormat="1" ht="31.5" x14ac:dyDescent="0.25">
      <c r="A172" s="19"/>
      <c r="B172" s="17"/>
      <c r="C172" s="27" t="s">
        <v>5</v>
      </c>
      <c r="D172" s="20" t="s">
        <v>186</v>
      </c>
      <c r="E172" s="20" t="s">
        <v>37</v>
      </c>
      <c r="F172" s="20"/>
      <c r="G172" s="25" t="s">
        <v>94</v>
      </c>
      <c r="H172" s="26">
        <v>4</v>
      </c>
      <c r="I172" s="76">
        <v>1</v>
      </c>
      <c r="W172" s="83">
        <f t="shared" si="23"/>
        <v>1</v>
      </c>
    </row>
    <row r="173" spans="1:24" s="41" customFormat="1" ht="31.5" x14ac:dyDescent="0.25">
      <c r="A173" s="19"/>
      <c r="B173" s="17"/>
      <c r="C173" s="27" t="s">
        <v>5</v>
      </c>
      <c r="D173" s="20" t="s">
        <v>185</v>
      </c>
      <c r="E173" s="20" t="s">
        <v>37</v>
      </c>
      <c r="F173" s="20"/>
      <c r="G173" s="25" t="s">
        <v>94</v>
      </c>
      <c r="H173" s="26">
        <v>4</v>
      </c>
      <c r="I173" s="76">
        <v>1</v>
      </c>
      <c r="W173" s="83">
        <f t="shared" si="23"/>
        <v>1</v>
      </c>
    </row>
    <row r="174" spans="1:24" s="41" customFormat="1" x14ac:dyDescent="0.25">
      <c r="A174" s="19">
        <v>3</v>
      </c>
      <c r="B174" s="17" t="s">
        <v>68</v>
      </c>
      <c r="C174" s="27"/>
      <c r="D174" s="20"/>
      <c r="E174" s="20" t="s">
        <v>37</v>
      </c>
      <c r="F174" s="20"/>
      <c r="G174" s="20"/>
      <c r="H174" s="26"/>
      <c r="I174" s="76"/>
    </row>
    <row r="175" spans="1:24" s="41" customFormat="1" ht="31.5" x14ac:dyDescent="0.25">
      <c r="A175" s="19"/>
      <c r="B175" s="17"/>
      <c r="C175" s="27" t="s">
        <v>5</v>
      </c>
      <c r="D175" s="20" t="s">
        <v>44</v>
      </c>
      <c r="E175" s="20" t="s">
        <v>37</v>
      </c>
      <c r="F175" s="20" t="s">
        <v>69</v>
      </c>
      <c r="G175" s="25" t="s">
        <v>94</v>
      </c>
      <c r="H175" s="26">
        <v>3</v>
      </c>
      <c r="I175" s="76">
        <v>0.25</v>
      </c>
      <c r="V175" s="83">
        <f>I175</f>
        <v>0.25</v>
      </c>
    </row>
    <row r="176" spans="1:24" s="41" customFormat="1" ht="31.5" x14ac:dyDescent="0.25">
      <c r="A176" s="19"/>
      <c r="B176" s="17"/>
      <c r="C176" s="27" t="s">
        <v>5</v>
      </c>
      <c r="D176" s="20" t="s">
        <v>24</v>
      </c>
      <c r="E176" s="20" t="s">
        <v>37</v>
      </c>
      <c r="F176" s="20" t="s">
        <v>188</v>
      </c>
      <c r="G176" s="25" t="s">
        <v>94</v>
      </c>
      <c r="H176" s="26">
        <v>3</v>
      </c>
      <c r="I176" s="76">
        <v>0.25</v>
      </c>
      <c r="V176" s="83">
        <f t="shared" ref="V176:V179" si="24">I176</f>
        <v>0.25</v>
      </c>
    </row>
    <row r="177" spans="1:24" s="41" customFormat="1" ht="63" x14ac:dyDescent="0.25">
      <c r="A177" s="19"/>
      <c r="B177" s="17"/>
      <c r="C177" s="27" t="s">
        <v>5</v>
      </c>
      <c r="D177" s="20" t="s">
        <v>47</v>
      </c>
      <c r="E177" s="20" t="s">
        <v>37</v>
      </c>
      <c r="F177" s="20" t="s">
        <v>84</v>
      </c>
      <c r="G177" s="25" t="s">
        <v>94</v>
      </c>
      <c r="H177" s="26">
        <v>3</v>
      </c>
      <c r="I177" s="76">
        <v>0.25</v>
      </c>
      <c r="V177" s="83">
        <f t="shared" si="24"/>
        <v>0.25</v>
      </c>
    </row>
    <row r="178" spans="1:24" s="41" customFormat="1" ht="47.25" x14ac:dyDescent="0.25">
      <c r="A178" s="19"/>
      <c r="B178" s="17"/>
      <c r="C178" s="27" t="s">
        <v>5</v>
      </c>
      <c r="D178" s="20" t="s">
        <v>48</v>
      </c>
      <c r="E178" s="20" t="s">
        <v>37</v>
      </c>
      <c r="F178" s="20" t="s">
        <v>85</v>
      </c>
      <c r="G178" s="25">
        <v>0</v>
      </c>
      <c r="H178" s="26">
        <v>3</v>
      </c>
      <c r="I178" s="76">
        <v>0.5</v>
      </c>
      <c r="V178" s="83">
        <f t="shared" si="24"/>
        <v>0.5</v>
      </c>
    </row>
    <row r="179" spans="1:24" s="41" customFormat="1" ht="31.5" x14ac:dyDescent="0.25">
      <c r="A179" s="19"/>
      <c r="B179" s="17"/>
      <c r="C179" s="27" t="s">
        <v>5</v>
      </c>
      <c r="D179" s="20" t="s">
        <v>49</v>
      </c>
      <c r="E179" s="20" t="s">
        <v>37</v>
      </c>
      <c r="F179" s="20" t="s">
        <v>266</v>
      </c>
      <c r="G179" s="25" t="s">
        <v>94</v>
      </c>
      <c r="H179" s="26">
        <v>3</v>
      </c>
      <c r="I179" s="76">
        <v>0.25</v>
      </c>
      <c r="V179" s="83">
        <f t="shared" si="24"/>
        <v>0.25</v>
      </c>
    </row>
    <row r="180" spans="1:24" s="41" customFormat="1" ht="47.25" x14ac:dyDescent="0.25">
      <c r="A180" s="19"/>
      <c r="B180" s="17"/>
      <c r="C180" s="27" t="s">
        <v>5</v>
      </c>
      <c r="D180" s="20" t="s">
        <v>50</v>
      </c>
      <c r="E180" s="20" t="s">
        <v>37</v>
      </c>
      <c r="F180" s="20" t="s">
        <v>51</v>
      </c>
      <c r="G180" s="25" t="s">
        <v>94</v>
      </c>
      <c r="H180" s="26">
        <v>5</v>
      </c>
      <c r="I180" s="76">
        <v>0.25</v>
      </c>
      <c r="X180" s="83">
        <f>I180</f>
        <v>0.25</v>
      </c>
    </row>
    <row r="181" spans="1:24" s="41" customFormat="1" ht="31.5" x14ac:dyDescent="0.25">
      <c r="A181" s="19">
        <v>4</v>
      </c>
      <c r="B181" s="17" t="s">
        <v>189</v>
      </c>
      <c r="C181" s="27"/>
      <c r="D181" s="20"/>
      <c r="E181" s="20"/>
      <c r="F181" s="20"/>
      <c r="G181" s="25"/>
      <c r="H181" s="26"/>
      <c r="I181" s="76"/>
    </row>
    <row r="182" spans="1:24" s="41" customFormat="1" ht="63" x14ac:dyDescent="0.25">
      <c r="A182" s="19"/>
      <c r="B182" s="17"/>
      <c r="C182" s="27" t="s">
        <v>5</v>
      </c>
      <c r="D182" s="20" t="s">
        <v>194</v>
      </c>
      <c r="E182" s="20" t="s">
        <v>37</v>
      </c>
      <c r="F182" s="20" t="s">
        <v>192</v>
      </c>
      <c r="G182" s="25">
        <v>0</v>
      </c>
      <c r="H182" s="26">
        <v>4</v>
      </c>
      <c r="I182" s="76">
        <v>0.75</v>
      </c>
      <c r="W182" s="83">
        <f>I182</f>
        <v>0.75</v>
      </c>
    </row>
    <row r="183" spans="1:24" s="41" customFormat="1" ht="63" x14ac:dyDescent="0.25">
      <c r="A183" s="19"/>
      <c r="B183" s="17"/>
      <c r="C183" s="27" t="s">
        <v>5</v>
      </c>
      <c r="D183" s="20" t="s">
        <v>195</v>
      </c>
      <c r="E183" s="20"/>
      <c r="F183" s="20" t="s">
        <v>192</v>
      </c>
      <c r="G183" s="25">
        <v>0</v>
      </c>
      <c r="H183" s="26">
        <v>4</v>
      </c>
      <c r="I183" s="76">
        <v>0.75</v>
      </c>
      <c r="W183" s="83">
        <f t="shared" ref="W183:W184" si="25">I183</f>
        <v>0.75</v>
      </c>
    </row>
    <row r="184" spans="1:24" s="41" customFormat="1" ht="63" x14ac:dyDescent="0.25">
      <c r="A184" s="19"/>
      <c r="B184" s="17"/>
      <c r="C184" s="27" t="s">
        <v>5</v>
      </c>
      <c r="D184" s="20" t="s">
        <v>191</v>
      </c>
      <c r="E184" s="20"/>
      <c r="F184" s="20" t="s">
        <v>193</v>
      </c>
      <c r="G184" s="25">
        <v>0</v>
      </c>
      <c r="H184" s="26">
        <v>4</v>
      </c>
      <c r="I184" s="76">
        <v>0.5</v>
      </c>
      <c r="W184" s="83">
        <f t="shared" si="25"/>
        <v>0.5</v>
      </c>
    </row>
    <row r="185" spans="1:24" s="41" customFormat="1" x14ac:dyDescent="0.25">
      <c r="A185" s="19">
        <v>5</v>
      </c>
      <c r="B185" s="17" t="s">
        <v>70</v>
      </c>
      <c r="C185" s="27"/>
      <c r="D185" s="20"/>
      <c r="E185" s="20" t="s">
        <v>37</v>
      </c>
      <c r="F185" s="20"/>
      <c r="G185" s="20"/>
      <c r="H185" s="26"/>
      <c r="I185" s="76"/>
    </row>
    <row r="186" spans="1:24" s="41" customFormat="1" ht="31.5" x14ac:dyDescent="0.25">
      <c r="A186" s="19"/>
      <c r="B186" s="17"/>
      <c r="C186" s="27" t="s">
        <v>5</v>
      </c>
      <c r="D186" s="20" t="s">
        <v>62</v>
      </c>
      <c r="E186" s="20" t="s">
        <v>37</v>
      </c>
      <c r="F186" s="20"/>
      <c r="G186" s="25" t="s">
        <v>94</v>
      </c>
      <c r="H186" s="26">
        <v>5</v>
      </c>
      <c r="I186" s="76">
        <v>0.25</v>
      </c>
      <c r="X186" s="83">
        <f>I186</f>
        <v>0.25</v>
      </c>
    </row>
    <row r="187" spans="1:24" s="41" customFormat="1" x14ac:dyDescent="0.25">
      <c r="A187" s="19"/>
      <c r="B187" s="17"/>
      <c r="C187" s="27" t="s">
        <v>5</v>
      </c>
      <c r="D187" s="20" t="s">
        <v>63</v>
      </c>
      <c r="E187" s="20" t="s">
        <v>37</v>
      </c>
      <c r="F187" s="20"/>
      <c r="G187" s="25" t="s">
        <v>94</v>
      </c>
      <c r="H187" s="26">
        <v>3</v>
      </c>
      <c r="I187" s="76">
        <v>0.25</v>
      </c>
      <c r="V187" s="83">
        <f>I187</f>
        <v>0.25</v>
      </c>
    </row>
    <row r="188" spans="1:24" s="41" customFormat="1" x14ac:dyDescent="0.25">
      <c r="A188" s="19"/>
      <c r="B188" s="17"/>
      <c r="C188" s="27" t="s">
        <v>5</v>
      </c>
      <c r="D188" s="20" t="s">
        <v>64</v>
      </c>
      <c r="E188" s="20" t="s">
        <v>37</v>
      </c>
      <c r="F188" s="20"/>
      <c r="G188" s="25" t="s">
        <v>94</v>
      </c>
      <c r="H188" s="26">
        <v>3</v>
      </c>
      <c r="I188" s="76">
        <v>0.25</v>
      </c>
      <c r="V188" s="83">
        <f t="shared" ref="V188:V193" si="26">I188</f>
        <v>0.25</v>
      </c>
    </row>
    <row r="189" spans="1:24" s="41" customFormat="1" x14ac:dyDescent="0.25">
      <c r="A189" s="19"/>
      <c r="B189" s="17"/>
      <c r="C189" s="27" t="s">
        <v>5</v>
      </c>
      <c r="D189" s="20" t="s">
        <v>26</v>
      </c>
      <c r="E189" s="20" t="s">
        <v>37</v>
      </c>
      <c r="F189" s="20"/>
      <c r="G189" s="25" t="s">
        <v>94</v>
      </c>
      <c r="H189" s="26">
        <v>3</v>
      </c>
      <c r="I189" s="76">
        <v>0.25</v>
      </c>
      <c r="V189" s="83">
        <f t="shared" si="26"/>
        <v>0.25</v>
      </c>
    </row>
    <row r="190" spans="1:24" s="41" customFormat="1" ht="31.5" x14ac:dyDescent="0.25">
      <c r="A190" s="19"/>
      <c r="B190" s="17"/>
      <c r="C190" s="27" t="s">
        <v>5</v>
      </c>
      <c r="D190" s="20" t="s">
        <v>71</v>
      </c>
      <c r="E190" s="20" t="s">
        <v>37</v>
      </c>
      <c r="F190" s="20"/>
      <c r="G190" s="25" t="s">
        <v>94</v>
      </c>
      <c r="H190" s="26">
        <v>3</v>
      </c>
      <c r="I190" s="76">
        <v>0.25</v>
      </c>
      <c r="V190" s="83">
        <f t="shared" si="26"/>
        <v>0.25</v>
      </c>
    </row>
    <row r="191" spans="1:24" s="41" customFormat="1" ht="31.5" x14ac:dyDescent="0.25">
      <c r="A191" s="19"/>
      <c r="B191" s="17"/>
      <c r="C191" s="27" t="s">
        <v>5</v>
      </c>
      <c r="D191" s="20" t="s">
        <v>72</v>
      </c>
      <c r="E191" s="20" t="s">
        <v>37</v>
      </c>
      <c r="F191" s="20"/>
      <c r="G191" s="25" t="s">
        <v>94</v>
      </c>
      <c r="H191" s="26">
        <v>3</v>
      </c>
      <c r="I191" s="76">
        <v>0.25</v>
      </c>
      <c r="V191" s="83">
        <f t="shared" si="26"/>
        <v>0.25</v>
      </c>
    </row>
    <row r="192" spans="1:24" s="41" customFormat="1" ht="31.5" x14ac:dyDescent="0.25">
      <c r="A192" s="19"/>
      <c r="B192" s="17"/>
      <c r="C192" s="27" t="s">
        <v>5</v>
      </c>
      <c r="D192" s="20" t="s">
        <v>73</v>
      </c>
      <c r="E192" s="20" t="s">
        <v>37</v>
      </c>
      <c r="F192" s="20" t="s">
        <v>74</v>
      </c>
      <c r="G192" s="25">
        <v>0</v>
      </c>
      <c r="H192" s="26">
        <v>3</v>
      </c>
      <c r="I192" s="76">
        <v>0.2</v>
      </c>
      <c r="V192" s="83">
        <f t="shared" si="26"/>
        <v>0.2</v>
      </c>
    </row>
    <row r="193" spans="1:25" s="41" customFormat="1" ht="31.5" x14ac:dyDescent="0.25">
      <c r="A193" s="19"/>
      <c r="B193" s="17"/>
      <c r="C193" s="27" t="s">
        <v>5</v>
      </c>
      <c r="D193" s="20" t="s">
        <v>34</v>
      </c>
      <c r="E193" s="20" t="s">
        <v>37</v>
      </c>
      <c r="F193" s="20"/>
      <c r="G193" s="25" t="s">
        <v>94</v>
      </c>
      <c r="H193" s="26">
        <v>3</v>
      </c>
      <c r="I193" s="76">
        <v>0.25</v>
      </c>
      <c r="V193" s="83">
        <f t="shared" si="26"/>
        <v>0.25</v>
      </c>
    </row>
    <row r="194" spans="1:25" s="41" customFormat="1" ht="31.5" x14ac:dyDescent="0.25">
      <c r="A194" s="19"/>
      <c r="B194" s="17"/>
      <c r="C194" s="27" t="s">
        <v>5</v>
      </c>
      <c r="D194" s="20" t="s">
        <v>75</v>
      </c>
      <c r="E194" s="20" t="s">
        <v>37</v>
      </c>
      <c r="F194" s="20"/>
      <c r="G194" s="25" t="s">
        <v>94</v>
      </c>
      <c r="H194" s="26">
        <v>5</v>
      </c>
      <c r="I194" s="76">
        <v>0.2</v>
      </c>
      <c r="X194" s="83">
        <f>I194</f>
        <v>0.2</v>
      </c>
    </row>
    <row r="195" spans="1:25" s="41" customFormat="1" ht="31.5" x14ac:dyDescent="0.25">
      <c r="A195" s="19"/>
      <c r="B195" s="17"/>
      <c r="C195" s="27" t="s">
        <v>5</v>
      </c>
      <c r="D195" s="20" t="s">
        <v>18</v>
      </c>
      <c r="E195" s="20" t="s">
        <v>37</v>
      </c>
      <c r="F195" s="20" t="s">
        <v>35</v>
      </c>
      <c r="G195" s="25" t="s">
        <v>94</v>
      </c>
      <c r="H195" s="26">
        <v>1</v>
      </c>
      <c r="I195" s="76">
        <v>0.3</v>
      </c>
      <c r="T195" s="83">
        <f>I195</f>
        <v>0.3</v>
      </c>
    </row>
    <row r="196" spans="1:25" s="41" customFormat="1" ht="31.5" x14ac:dyDescent="0.25">
      <c r="A196" s="19">
        <v>6</v>
      </c>
      <c r="B196" s="17" t="s">
        <v>76</v>
      </c>
      <c r="C196" s="27"/>
      <c r="D196" s="20"/>
      <c r="E196" s="20" t="s">
        <v>37</v>
      </c>
      <c r="F196" s="20"/>
      <c r="G196" s="20"/>
      <c r="H196" s="26"/>
      <c r="I196" s="76"/>
    </row>
    <row r="197" spans="1:25" s="41" customFormat="1" ht="31.5" x14ac:dyDescent="0.25">
      <c r="A197" s="19"/>
      <c r="B197" s="17"/>
      <c r="C197" s="27" t="s">
        <v>5</v>
      </c>
      <c r="D197" s="20" t="s">
        <v>77</v>
      </c>
      <c r="E197" s="20" t="s">
        <v>37</v>
      </c>
      <c r="F197" s="20" t="s">
        <v>198</v>
      </c>
      <c r="G197" s="25" t="s">
        <v>94</v>
      </c>
      <c r="H197" s="26">
        <v>3</v>
      </c>
      <c r="I197" s="76">
        <v>0.5</v>
      </c>
      <c r="V197" s="83">
        <f>I197</f>
        <v>0.5</v>
      </c>
    </row>
    <row r="198" spans="1:25" s="41" customFormat="1" ht="31.5" x14ac:dyDescent="0.25">
      <c r="A198" s="19"/>
      <c r="B198" s="17"/>
      <c r="C198" s="27" t="s">
        <v>5</v>
      </c>
      <c r="D198" s="20" t="s">
        <v>78</v>
      </c>
      <c r="E198" s="20" t="s">
        <v>37</v>
      </c>
      <c r="F198" s="20" t="s">
        <v>79</v>
      </c>
      <c r="G198" s="25" t="s">
        <v>94</v>
      </c>
      <c r="H198" s="26">
        <v>3</v>
      </c>
      <c r="I198" s="76">
        <v>0.5</v>
      </c>
      <c r="V198" s="83">
        <f t="shared" ref="V198:V199" si="27">I198</f>
        <v>0.5</v>
      </c>
    </row>
    <row r="199" spans="1:25" s="41" customFormat="1" ht="47.25" x14ac:dyDescent="0.25">
      <c r="A199" s="19"/>
      <c r="B199" s="17"/>
      <c r="C199" s="27" t="s">
        <v>5</v>
      </c>
      <c r="D199" s="20" t="s">
        <v>80</v>
      </c>
      <c r="E199" s="20" t="s">
        <v>37</v>
      </c>
      <c r="F199" s="20" t="s">
        <v>268</v>
      </c>
      <c r="G199" s="25" t="s">
        <v>94</v>
      </c>
      <c r="H199" s="26">
        <v>3</v>
      </c>
      <c r="I199" s="76">
        <v>0.5</v>
      </c>
      <c r="V199" s="83">
        <f t="shared" si="27"/>
        <v>0.5</v>
      </c>
    </row>
    <row r="200" spans="1:25" s="41" customFormat="1" ht="47.25" x14ac:dyDescent="0.25">
      <c r="A200" s="19"/>
      <c r="B200" s="17"/>
      <c r="C200" s="27" t="s">
        <v>5</v>
      </c>
      <c r="D200" s="20" t="s">
        <v>88</v>
      </c>
      <c r="E200" s="20" t="s">
        <v>37</v>
      </c>
      <c r="F200" s="20" t="s">
        <v>267</v>
      </c>
      <c r="G200" s="25" t="s">
        <v>94</v>
      </c>
      <c r="H200" s="26">
        <v>4</v>
      </c>
      <c r="I200" s="76">
        <v>0.7</v>
      </c>
      <c r="W200" s="83">
        <f>I200</f>
        <v>0.7</v>
      </c>
    </row>
    <row r="201" spans="1:25" s="41" customFormat="1" ht="63" x14ac:dyDescent="0.25">
      <c r="A201" s="19"/>
      <c r="B201" s="17"/>
      <c r="C201" s="27" t="s">
        <v>5</v>
      </c>
      <c r="D201" s="20" t="s">
        <v>269</v>
      </c>
      <c r="E201" s="20" t="s">
        <v>37</v>
      </c>
      <c r="F201" s="20" t="s">
        <v>270</v>
      </c>
      <c r="G201" s="25" t="s">
        <v>94</v>
      </c>
      <c r="H201" s="26">
        <v>3</v>
      </c>
      <c r="I201" s="76">
        <v>0.5</v>
      </c>
      <c r="V201" s="83">
        <f>I201</f>
        <v>0.5</v>
      </c>
    </row>
    <row r="202" spans="1:25" s="41" customFormat="1" ht="18.75" x14ac:dyDescent="0.3">
      <c r="A202" s="105" t="s">
        <v>81</v>
      </c>
      <c r="B202" s="111" t="s">
        <v>292</v>
      </c>
      <c r="C202" s="99"/>
      <c r="D202" s="101"/>
      <c r="E202" s="99"/>
      <c r="F202" s="101"/>
      <c r="G202" s="101"/>
      <c r="H202" s="101"/>
      <c r="I202" s="112">
        <f>SUM(I204:I223)</f>
        <v>20</v>
      </c>
      <c r="T202" s="86">
        <f>SUM(T162:T201)</f>
        <v>0.8</v>
      </c>
      <c r="U202" s="86">
        <f t="shared" ref="U202:X202" si="28">SUM(U162:U201)</f>
        <v>0</v>
      </c>
      <c r="V202" s="86">
        <f t="shared" si="28"/>
        <v>5.2</v>
      </c>
      <c r="W202" s="86">
        <f t="shared" si="28"/>
        <v>9.6999999999999993</v>
      </c>
      <c r="X202" s="86">
        <f t="shared" si="28"/>
        <v>1.3</v>
      </c>
      <c r="Y202" s="86"/>
    </row>
    <row r="203" spans="1:25" s="41" customFormat="1" ht="47.25" x14ac:dyDescent="0.25">
      <c r="A203" s="19">
        <v>1</v>
      </c>
      <c r="B203" s="17" t="s">
        <v>293</v>
      </c>
      <c r="C203" s="27"/>
      <c r="D203" s="20"/>
      <c r="E203" s="20"/>
      <c r="F203" s="20"/>
      <c r="G203" s="20"/>
      <c r="H203" s="26"/>
      <c r="I203" s="76"/>
    </row>
    <row r="204" spans="1:25" s="41" customFormat="1" ht="63" x14ac:dyDescent="0.25">
      <c r="A204" s="19"/>
      <c r="B204" s="17"/>
      <c r="C204" s="27" t="s">
        <v>5</v>
      </c>
      <c r="D204" s="20" t="s">
        <v>284</v>
      </c>
      <c r="E204" s="20"/>
      <c r="F204" s="20" t="s">
        <v>282</v>
      </c>
      <c r="G204" s="25">
        <v>0</v>
      </c>
      <c r="H204" s="26">
        <v>4</v>
      </c>
      <c r="I204" s="76">
        <v>1</v>
      </c>
      <c r="W204" s="83">
        <f>I204</f>
        <v>1</v>
      </c>
    </row>
    <row r="205" spans="1:25" s="41" customFormat="1" ht="63" x14ac:dyDescent="0.25">
      <c r="A205" s="19"/>
      <c r="B205" s="17"/>
      <c r="C205" s="27" t="s">
        <v>5</v>
      </c>
      <c r="D205" s="20" t="s">
        <v>284</v>
      </c>
      <c r="E205" s="20"/>
      <c r="F205" s="20" t="s">
        <v>282</v>
      </c>
      <c r="G205" s="25">
        <v>0</v>
      </c>
      <c r="H205" s="26">
        <v>4</v>
      </c>
      <c r="I205" s="76">
        <v>1</v>
      </c>
      <c r="W205" s="83">
        <f>I205</f>
        <v>1</v>
      </c>
    </row>
    <row r="206" spans="1:25" s="41" customFormat="1" ht="84.75" customHeight="1" x14ac:dyDescent="0.25">
      <c r="A206" s="19"/>
      <c r="B206" s="17"/>
      <c r="C206" s="27" t="s">
        <v>5</v>
      </c>
      <c r="D206" s="20" t="s">
        <v>283</v>
      </c>
      <c r="E206" s="20"/>
      <c r="F206" s="20" t="s">
        <v>282</v>
      </c>
      <c r="G206" s="25">
        <v>0</v>
      </c>
      <c r="H206" s="26">
        <v>1</v>
      </c>
      <c r="I206" s="76">
        <v>1</v>
      </c>
      <c r="T206" s="83">
        <f>I206</f>
        <v>1</v>
      </c>
    </row>
    <row r="207" spans="1:25" s="41" customFormat="1" ht="84" customHeight="1" x14ac:dyDescent="0.25">
      <c r="A207" s="19"/>
      <c r="B207" s="17"/>
      <c r="C207" s="27" t="s">
        <v>5</v>
      </c>
      <c r="D207" s="20" t="s">
        <v>283</v>
      </c>
      <c r="E207" s="20"/>
      <c r="F207" s="20" t="s">
        <v>282</v>
      </c>
      <c r="G207" s="25">
        <v>0</v>
      </c>
      <c r="H207" s="26">
        <v>1</v>
      </c>
      <c r="I207" s="76">
        <v>1</v>
      </c>
      <c r="T207" s="83">
        <f t="shared" ref="T207:T208" si="29">I207</f>
        <v>1</v>
      </c>
    </row>
    <row r="208" spans="1:25" s="41" customFormat="1" ht="83.25" customHeight="1" x14ac:dyDescent="0.25">
      <c r="A208" s="19"/>
      <c r="B208" s="17"/>
      <c r="C208" s="27" t="s">
        <v>5</v>
      </c>
      <c r="D208" s="20" t="s">
        <v>283</v>
      </c>
      <c r="E208" s="20"/>
      <c r="F208" s="20" t="s">
        <v>282</v>
      </c>
      <c r="G208" s="25">
        <v>0</v>
      </c>
      <c r="H208" s="26">
        <v>1</v>
      </c>
      <c r="I208" s="76">
        <v>1</v>
      </c>
      <c r="T208" s="83">
        <f t="shared" si="29"/>
        <v>1</v>
      </c>
    </row>
    <row r="209" spans="1:24" s="41" customFormat="1" ht="70.5" customHeight="1" x14ac:dyDescent="0.25">
      <c r="A209" s="19"/>
      <c r="B209" s="17"/>
      <c r="C209" s="27" t="s">
        <v>5</v>
      </c>
      <c r="D209" s="20" t="s">
        <v>285</v>
      </c>
      <c r="E209" s="20"/>
      <c r="F209" s="20" t="s">
        <v>282</v>
      </c>
      <c r="G209" s="25">
        <v>0</v>
      </c>
      <c r="H209" s="26">
        <v>5</v>
      </c>
      <c r="I209" s="76">
        <v>1</v>
      </c>
      <c r="X209" s="83">
        <f>I209</f>
        <v>1</v>
      </c>
    </row>
    <row r="210" spans="1:24" s="41" customFormat="1" ht="78.75" x14ac:dyDescent="0.25">
      <c r="A210" s="19"/>
      <c r="B210" s="17"/>
      <c r="C210" s="27" t="s">
        <v>5</v>
      </c>
      <c r="D210" s="20" t="s">
        <v>286</v>
      </c>
      <c r="E210" s="20"/>
      <c r="F210" s="20" t="s">
        <v>282</v>
      </c>
      <c r="G210" s="25">
        <v>0</v>
      </c>
      <c r="H210" s="26">
        <v>5</v>
      </c>
      <c r="I210" s="76">
        <v>1</v>
      </c>
      <c r="X210" s="83">
        <f t="shared" ref="X210:X211" si="30">I210</f>
        <v>1</v>
      </c>
    </row>
    <row r="211" spans="1:24" s="41" customFormat="1" ht="78.75" x14ac:dyDescent="0.25">
      <c r="A211" s="19"/>
      <c r="B211" s="17"/>
      <c r="C211" s="27" t="s">
        <v>5</v>
      </c>
      <c r="D211" s="20" t="s">
        <v>286</v>
      </c>
      <c r="E211" s="20"/>
      <c r="F211" s="20" t="s">
        <v>282</v>
      </c>
      <c r="G211" s="25">
        <v>0</v>
      </c>
      <c r="H211" s="26">
        <v>5</v>
      </c>
      <c r="I211" s="76">
        <v>1</v>
      </c>
      <c r="X211" s="83">
        <f t="shared" si="30"/>
        <v>1</v>
      </c>
    </row>
    <row r="212" spans="1:24" s="41" customFormat="1" ht="78.75" x14ac:dyDescent="0.25">
      <c r="A212" s="19"/>
      <c r="B212" s="17"/>
      <c r="C212" s="27" t="s">
        <v>5</v>
      </c>
      <c r="D212" s="20" t="s">
        <v>286</v>
      </c>
      <c r="E212" s="20"/>
      <c r="F212" s="20" t="s">
        <v>282</v>
      </c>
      <c r="G212" s="25">
        <v>0</v>
      </c>
      <c r="H212" s="26">
        <v>3</v>
      </c>
      <c r="I212" s="76">
        <v>1</v>
      </c>
      <c r="V212" s="83">
        <f>I212</f>
        <v>1</v>
      </c>
    </row>
    <row r="213" spans="1:24" s="41" customFormat="1" ht="78.75" x14ac:dyDescent="0.25">
      <c r="A213" s="19"/>
      <c r="B213" s="17"/>
      <c r="C213" s="27" t="s">
        <v>5</v>
      </c>
      <c r="D213" s="20" t="s">
        <v>286</v>
      </c>
      <c r="E213" s="20"/>
      <c r="F213" s="20" t="s">
        <v>282</v>
      </c>
      <c r="G213" s="25">
        <v>0</v>
      </c>
      <c r="H213" s="26">
        <v>5</v>
      </c>
      <c r="I213" s="76">
        <v>1</v>
      </c>
      <c r="X213" s="83">
        <f>I213</f>
        <v>1</v>
      </c>
    </row>
    <row r="214" spans="1:24" s="41" customFormat="1" ht="78.75" x14ac:dyDescent="0.25">
      <c r="A214" s="19"/>
      <c r="B214" s="17"/>
      <c r="C214" s="27" t="s">
        <v>5</v>
      </c>
      <c r="D214" s="20" t="s">
        <v>286</v>
      </c>
      <c r="E214" s="20"/>
      <c r="F214" s="20" t="s">
        <v>282</v>
      </c>
      <c r="G214" s="25">
        <v>0</v>
      </c>
      <c r="H214" s="26">
        <v>5</v>
      </c>
      <c r="I214" s="76">
        <v>1</v>
      </c>
      <c r="X214" s="83">
        <f t="shared" ref="X214:X215" si="31">I214</f>
        <v>1</v>
      </c>
    </row>
    <row r="215" spans="1:24" s="41" customFormat="1" ht="78.75" x14ac:dyDescent="0.25">
      <c r="A215" s="19"/>
      <c r="B215" s="17"/>
      <c r="C215" s="27" t="s">
        <v>5</v>
      </c>
      <c r="D215" s="20" t="s">
        <v>286</v>
      </c>
      <c r="E215" s="20"/>
      <c r="F215" s="20" t="s">
        <v>282</v>
      </c>
      <c r="G215" s="25">
        <v>0</v>
      </c>
      <c r="H215" s="26">
        <v>5</v>
      </c>
      <c r="I215" s="76">
        <v>1</v>
      </c>
      <c r="X215" s="83">
        <f t="shared" si="31"/>
        <v>1</v>
      </c>
    </row>
    <row r="216" spans="1:24" s="41" customFormat="1" ht="78.75" x14ac:dyDescent="0.25">
      <c r="A216" s="19"/>
      <c r="B216" s="17"/>
      <c r="C216" s="27" t="s">
        <v>5</v>
      </c>
      <c r="D216" s="20" t="s">
        <v>286</v>
      </c>
      <c r="E216" s="20"/>
      <c r="F216" s="20" t="s">
        <v>282</v>
      </c>
      <c r="G216" s="25">
        <v>0</v>
      </c>
      <c r="H216" s="26">
        <v>3</v>
      </c>
      <c r="I216" s="76">
        <v>1</v>
      </c>
      <c r="V216" s="83">
        <f>I216</f>
        <v>1</v>
      </c>
    </row>
    <row r="217" spans="1:24" s="41" customFormat="1" ht="78.75" x14ac:dyDescent="0.25">
      <c r="A217" s="19"/>
      <c r="B217" s="17"/>
      <c r="C217" s="27" t="s">
        <v>5</v>
      </c>
      <c r="D217" s="20" t="s">
        <v>287</v>
      </c>
      <c r="E217" s="20"/>
      <c r="F217" s="20" t="s">
        <v>282</v>
      </c>
      <c r="G217" s="25">
        <v>0</v>
      </c>
      <c r="H217" s="26">
        <v>5</v>
      </c>
      <c r="I217" s="76">
        <v>1</v>
      </c>
      <c r="X217" s="83">
        <f>I217</f>
        <v>1</v>
      </c>
    </row>
    <row r="218" spans="1:24" s="41" customFormat="1" ht="78.75" x14ac:dyDescent="0.25">
      <c r="A218" s="19"/>
      <c r="B218" s="17"/>
      <c r="C218" s="27" t="s">
        <v>5</v>
      </c>
      <c r="D218" s="20" t="s">
        <v>287</v>
      </c>
      <c r="E218" s="20"/>
      <c r="F218" s="20" t="s">
        <v>282</v>
      </c>
      <c r="G218" s="25">
        <v>0</v>
      </c>
      <c r="H218" s="26">
        <v>2</v>
      </c>
      <c r="I218" s="76">
        <v>1</v>
      </c>
      <c r="U218" s="83">
        <f>I218</f>
        <v>1</v>
      </c>
    </row>
    <row r="219" spans="1:24" s="41" customFormat="1" ht="78.75" x14ac:dyDescent="0.25">
      <c r="A219" s="19"/>
      <c r="B219" s="17"/>
      <c r="C219" s="27" t="s">
        <v>5</v>
      </c>
      <c r="D219" s="20" t="s">
        <v>287</v>
      </c>
      <c r="E219" s="20"/>
      <c r="F219" s="20" t="s">
        <v>282</v>
      </c>
      <c r="G219" s="25">
        <v>0</v>
      </c>
      <c r="H219" s="26">
        <v>5</v>
      </c>
      <c r="I219" s="76">
        <v>1</v>
      </c>
      <c r="X219" s="83">
        <f>I219</f>
        <v>1</v>
      </c>
    </row>
    <row r="220" spans="1:24" s="41" customFormat="1" ht="94.5" x14ac:dyDescent="0.25">
      <c r="A220" s="19"/>
      <c r="B220" s="17"/>
      <c r="C220" s="27" t="s">
        <v>5</v>
      </c>
      <c r="D220" s="20" t="s">
        <v>288</v>
      </c>
      <c r="E220" s="20"/>
      <c r="F220" s="20" t="s">
        <v>282</v>
      </c>
      <c r="G220" s="25">
        <v>0</v>
      </c>
      <c r="H220" s="26">
        <v>2</v>
      </c>
      <c r="I220" s="76">
        <v>1</v>
      </c>
      <c r="U220" s="83">
        <f>I220</f>
        <v>1</v>
      </c>
    </row>
    <row r="221" spans="1:24" s="41" customFormat="1" ht="94.5" x14ac:dyDescent="0.25">
      <c r="A221" s="19"/>
      <c r="B221" s="17"/>
      <c r="C221" s="27" t="s">
        <v>5</v>
      </c>
      <c r="D221" s="20" t="s">
        <v>288</v>
      </c>
      <c r="E221" s="20"/>
      <c r="F221" s="20" t="s">
        <v>282</v>
      </c>
      <c r="G221" s="25">
        <v>0</v>
      </c>
      <c r="H221" s="26">
        <v>3</v>
      </c>
      <c r="I221" s="76">
        <v>1</v>
      </c>
      <c r="V221" s="83">
        <f>I221</f>
        <v>1</v>
      </c>
    </row>
    <row r="222" spans="1:24" s="41" customFormat="1" ht="94.5" x14ac:dyDescent="0.25">
      <c r="A222" s="19"/>
      <c r="B222" s="17"/>
      <c r="C222" s="27" t="s">
        <v>5</v>
      </c>
      <c r="D222" s="20" t="s">
        <v>288</v>
      </c>
      <c r="E222" s="20"/>
      <c r="F222" s="20" t="s">
        <v>282</v>
      </c>
      <c r="G222" s="25">
        <v>0</v>
      </c>
      <c r="H222" s="26">
        <v>5</v>
      </c>
      <c r="I222" s="76">
        <v>1</v>
      </c>
      <c r="X222" s="83">
        <f>I222</f>
        <v>1</v>
      </c>
    </row>
    <row r="223" spans="1:24" s="41" customFormat="1" ht="94.5" x14ac:dyDescent="0.25">
      <c r="A223" s="19"/>
      <c r="B223" s="17"/>
      <c r="C223" s="27" t="s">
        <v>5</v>
      </c>
      <c r="D223" s="20" t="s">
        <v>288</v>
      </c>
      <c r="E223" s="20"/>
      <c r="F223" s="20" t="s">
        <v>282</v>
      </c>
      <c r="G223" s="25">
        <v>0</v>
      </c>
      <c r="H223" s="26">
        <v>5</v>
      </c>
      <c r="I223" s="76">
        <v>1</v>
      </c>
      <c r="X223" s="83">
        <f>I223</f>
        <v>1</v>
      </c>
    </row>
    <row r="224" spans="1:24" x14ac:dyDescent="0.25">
      <c r="A224" s="34"/>
      <c r="B224" s="35"/>
      <c r="C224" s="36"/>
      <c r="D224" s="37"/>
      <c r="E224" s="36"/>
      <c r="F224" s="37"/>
      <c r="G224" s="38" t="s">
        <v>16</v>
      </c>
      <c r="H224" s="38"/>
      <c r="I224" s="39">
        <f>I202+I160+I118+I77+I39+I6</f>
        <v>100</v>
      </c>
      <c r="T224">
        <f>SUM(T204:T223)</f>
        <v>3</v>
      </c>
      <c r="U224">
        <f t="shared" ref="U224:X224" si="32">SUM(U204:U223)</f>
        <v>2</v>
      </c>
      <c r="V224">
        <f t="shared" si="32"/>
        <v>3</v>
      </c>
      <c r="W224">
        <f t="shared" si="32"/>
        <v>2</v>
      </c>
      <c r="X224">
        <f t="shared" si="32"/>
        <v>10</v>
      </c>
    </row>
    <row r="226" spans="23:23" x14ac:dyDescent="0.25">
      <c r="W226">
        <f>T224+U224+V224+W224+X224</f>
        <v>20</v>
      </c>
    </row>
  </sheetData>
  <mergeCells count="1">
    <mergeCell ref="B77:D77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12" sqref="B12"/>
    </sheetView>
  </sheetViews>
  <sheetFormatPr defaultColWidth="11" defaultRowHeight="15.75" x14ac:dyDescent="0.25"/>
  <cols>
    <col min="2" max="2" width="70.125" style="3" customWidth="1"/>
  </cols>
  <sheetData>
    <row r="1" spans="1:4" ht="27.95" customHeight="1" x14ac:dyDescent="0.25">
      <c r="A1" s="94" t="s">
        <v>13</v>
      </c>
      <c r="B1" s="94"/>
    </row>
    <row r="2" spans="1:4" x14ac:dyDescent="0.25">
      <c r="A2" s="92">
        <v>1</v>
      </c>
      <c r="B2" s="93" t="s">
        <v>89</v>
      </c>
    </row>
    <row r="3" spans="1:4" x14ac:dyDescent="0.25">
      <c r="A3" s="92">
        <v>2</v>
      </c>
      <c r="B3" s="93" t="s">
        <v>90</v>
      </c>
    </row>
    <row r="4" spans="1:4" x14ac:dyDescent="0.25">
      <c r="A4" s="92">
        <v>3</v>
      </c>
      <c r="B4" s="93" t="s">
        <v>91</v>
      </c>
    </row>
    <row r="5" spans="1:4" x14ac:dyDescent="0.25">
      <c r="A5" s="92">
        <v>4</v>
      </c>
      <c r="B5" s="93" t="s">
        <v>92</v>
      </c>
    </row>
    <row r="6" spans="1:4" x14ac:dyDescent="0.25">
      <c r="A6" s="92">
        <v>5</v>
      </c>
      <c r="B6" s="93" t="s">
        <v>93</v>
      </c>
    </row>
    <row r="8" spans="1:4" x14ac:dyDescent="0.25">
      <c r="A8" s="95" t="s">
        <v>290</v>
      </c>
      <c r="B8" s="96"/>
      <c r="C8" s="3"/>
    </row>
    <row r="9" spans="1:4" ht="18.75" x14ac:dyDescent="0.3">
      <c r="A9" s="98"/>
      <c r="B9" s="97"/>
      <c r="D9" s="32"/>
    </row>
    <row r="10" spans="1:4" ht="18.75" x14ac:dyDescent="0.3">
      <c r="A10" s="98"/>
      <c r="B10" s="97"/>
      <c r="D10" s="32"/>
    </row>
    <row r="11" spans="1:4" x14ac:dyDescent="0.25">
      <c r="A11" s="98"/>
      <c r="B11" s="113"/>
      <c r="D11" s="32"/>
    </row>
    <row r="12" spans="1:4" ht="18.75" x14ac:dyDescent="0.3">
      <c r="A12" s="98"/>
      <c r="B12" s="97"/>
    </row>
    <row r="13" spans="1:4" x14ac:dyDescent="0.25">
      <c r="A13" s="98"/>
      <c r="B13" s="114"/>
      <c r="D13" s="32"/>
    </row>
  </sheetData>
  <mergeCells count="2">
    <mergeCell ref="A1:B1"/>
    <mergeCell ref="A8:B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User-511-2</cp:lastModifiedBy>
  <cp:lastPrinted>2024-05-03T06:45:47Z</cp:lastPrinted>
  <dcterms:created xsi:type="dcterms:W3CDTF">2022-11-09T22:53:43Z</dcterms:created>
  <dcterms:modified xsi:type="dcterms:W3CDTF">2024-05-23T08:38:57Z</dcterms:modified>
</cp:coreProperties>
</file>